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Volley\Technique\Comité\2022-2023\CDS\Coupes 77\"/>
    </mc:Choice>
  </mc:AlternateContent>
  <xr:revisionPtr revIDLastSave="0" documentId="13_ncr:1_{3A7C4E1C-32B0-4700-86C8-94A20FF010DC}" xr6:coauthVersionLast="47" xr6:coauthVersionMax="47" xr10:uidLastSave="{00000000-0000-0000-0000-000000000000}"/>
  <bookViews>
    <workbookView xWindow="-113" yWindow="-113" windowWidth="24267" windowHeight="13311" xr2:uid="{A4EAF330-3612-4450-BA0E-236B1F5E80B0}"/>
  </bookViews>
  <sheets>
    <sheet name="Poules 4" sheetId="1" r:id="rId1"/>
    <sheet name="Poules 4 Impr" sheetId="3" r:id="rId2"/>
  </sheets>
  <definedNames>
    <definedName name="_xlnm.Print_Area" localSheetId="0">'Poules 4'!$A$1:$W$49</definedName>
    <definedName name="_xlnm.Print_Area" localSheetId="1">'Poules 4 Impr'!$A$1:$W$49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1" i="3" l="1"/>
  <c r="J41" i="3"/>
  <c r="B41" i="3"/>
  <c r="R40" i="3"/>
  <c r="J40" i="3"/>
  <c r="B40" i="3"/>
  <c r="R37" i="3"/>
  <c r="J37" i="3"/>
  <c r="B37" i="3"/>
  <c r="R36" i="3"/>
  <c r="J36" i="3"/>
  <c r="B36" i="3"/>
  <c r="V32" i="3"/>
  <c r="V31" i="3"/>
  <c r="V30" i="3"/>
  <c r="V29" i="3"/>
  <c r="R22" i="3"/>
  <c r="J22" i="3"/>
  <c r="B22" i="3"/>
  <c r="R21" i="3"/>
  <c r="J21" i="3"/>
  <c r="B21" i="3"/>
  <c r="R18" i="3"/>
  <c r="J18" i="3"/>
  <c r="B18" i="3"/>
  <c r="R17" i="3"/>
  <c r="J17" i="3"/>
  <c r="B17" i="3"/>
  <c r="V13" i="3"/>
  <c r="V12" i="3"/>
  <c r="V11" i="3"/>
  <c r="V10" i="3"/>
  <c r="AI22" i="1"/>
  <c r="AI21" i="1"/>
  <c r="AI18" i="1"/>
  <c r="AI17" i="1"/>
  <c r="AI41" i="1"/>
  <c r="AT41" i="1"/>
  <c r="AT40" i="1"/>
  <c r="AI40" i="1"/>
  <c r="Y36" i="1"/>
  <c r="R41" i="1"/>
  <c r="AV41" i="1" s="1"/>
  <c r="J41" i="1"/>
  <c r="AK41" i="1" s="1"/>
  <c r="B41" i="1"/>
  <c r="Z41" i="1" s="1"/>
  <c r="B40" i="1"/>
  <c r="Z40" i="1" s="1"/>
  <c r="B37" i="1"/>
  <c r="Z37" i="1" s="1"/>
  <c r="B18" i="1"/>
  <c r="B36" i="1"/>
  <c r="Z36" i="1" s="1"/>
  <c r="BB41" i="1"/>
  <c r="BC40" i="1" s="1"/>
  <c r="AY41" i="1"/>
  <c r="AX41" i="1"/>
  <c r="AW41" i="1"/>
  <c r="AU41" i="1"/>
  <c r="AQ41" i="1"/>
  <c r="AP41" i="1"/>
  <c r="AN41" i="1"/>
  <c r="AM41" i="1"/>
  <c r="AL41" i="1"/>
  <c r="AO41" i="1" s="1"/>
  <c r="AJ41" i="1"/>
  <c r="AF41" i="1"/>
  <c r="AC41" i="1"/>
  <c r="AB41" i="1"/>
  <c r="AA41" i="1"/>
  <c r="AE41" i="1" s="1"/>
  <c r="Y41" i="1"/>
  <c r="BB40" i="1"/>
  <c r="BC41" i="1" s="1"/>
  <c r="AY40" i="1"/>
  <c r="AX40" i="1"/>
  <c r="AW40" i="1"/>
  <c r="AZ40" i="1" s="1"/>
  <c r="AU40" i="1"/>
  <c r="AQ40" i="1"/>
  <c r="AR41" i="1" s="1"/>
  <c r="AN40" i="1"/>
  <c r="AM40" i="1"/>
  <c r="AL40" i="1"/>
  <c r="AP40" i="1" s="1"/>
  <c r="AJ40" i="1"/>
  <c r="AG40" i="1"/>
  <c r="AF40" i="1"/>
  <c r="AG41" i="1" s="1"/>
  <c r="AE40" i="1"/>
  <c r="AD40" i="1"/>
  <c r="AC40" i="1"/>
  <c r="AB40" i="1"/>
  <c r="AA40" i="1"/>
  <c r="Y40" i="1"/>
  <c r="AV39" i="1"/>
  <c r="AK39" i="1"/>
  <c r="Z39" i="1"/>
  <c r="BB37" i="1"/>
  <c r="BC36" i="1" s="1"/>
  <c r="BA37" i="1"/>
  <c r="AY37" i="1"/>
  <c r="AX37" i="1"/>
  <c r="AW37" i="1"/>
  <c r="AZ37" i="1" s="1"/>
  <c r="AU37" i="1"/>
  <c r="AQ37" i="1"/>
  <c r="AR36" i="1" s="1"/>
  <c r="AN37" i="1"/>
  <c r="AM37" i="1"/>
  <c r="AL37" i="1"/>
  <c r="AP37" i="1" s="1"/>
  <c r="AJ37" i="1"/>
  <c r="AF37" i="1"/>
  <c r="AC37" i="1"/>
  <c r="AD37" i="1" s="1"/>
  <c r="AI37" i="1" s="1"/>
  <c r="AB37" i="1"/>
  <c r="AE37" i="1" s="1"/>
  <c r="AA37" i="1"/>
  <c r="Y37" i="1"/>
  <c r="BB36" i="1"/>
  <c r="BC37" i="1" s="1"/>
  <c r="AY36" i="1"/>
  <c r="AX36" i="1"/>
  <c r="AW36" i="1"/>
  <c r="BA36" i="1" s="1"/>
  <c r="AU36" i="1"/>
  <c r="AQ36" i="1"/>
  <c r="AR37" i="1" s="1"/>
  <c r="AP36" i="1"/>
  <c r="AO36" i="1"/>
  <c r="AS36" i="1" s="1"/>
  <c r="AN36" i="1"/>
  <c r="AM36" i="1"/>
  <c r="AL36" i="1"/>
  <c r="AJ36" i="1"/>
  <c r="AG36" i="1"/>
  <c r="AF36" i="1"/>
  <c r="AG37" i="1" s="1"/>
  <c r="AC36" i="1"/>
  <c r="AB36" i="1"/>
  <c r="AA36" i="1"/>
  <c r="AE36" i="1" s="1"/>
  <c r="AV35" i="1"/>
  <c r="AK35" i="1"/>
  <c r="Z35" i="1"/>
  <c r="Z32" i="1"/>
  <c r="Z31" i="1"/>
  <c r="Z30" i="1"/>
  <c r="Z29" i="1"/>
  <c r="Z11" i="1"/>
  <c r="Z12" i="1"/>
  <c r="Z13" i="1"/>
  <c r="Z10" i="1"/>
  <c r="AF21" i="1"/>
  <c r="AC21" i="1"/>
  <c r="AB21" i="1"/>
  <c r="AD21" i="1" s="1"/>
  <c r="AA21" i="1"/>
  <c r="R21" i="1"/>
  <c r="AV21" i="1" s="1"/>
  <c r="J18" i="1"/>
  <c r="AK18" i="1" s="1"/>
  <c r="B22" i="1"/>
  <c r="R18" i="1"/>
  <c r="AV18" i="1" s="1"/>
  <c r="J21" i="1"/>
  <c r="AK21" i="1" s="1"/>
  <c r="B21" i="1"/>
  <c r="Z21" i="1" s="1"/>
  <c r="R22" i="1"/>
  <c r="J22" i="1"/>
  <c r="AK22" i="1" s="1"/>
  <c r="Z18" i="1"/>
  <c r="R17" i="1"/>
  <c r="AV17" i="1" s="1"/>
  <c r="J17" i="1"/>
  <c r="AK17" i="1" s="1"/>
  <c r="B17" i="1"/>
  <c r="Z17" i="1" s="1"/>
  <c r="BB22" i="1"/>
  <c r="BC21" i="1" s="1"/>
  <c r="AY22" i="1"/>
  <c r="AX22" i="1"/>
  <c r="AW22" i="1"/>
  <c r="AU22" i="1"/>
  <c r="AQ22" i="1"/>
  <c r="AR21" i="1" s="1"/>
  <c r="AN22" i="1"/>
  <c r="AM22" i="1"/>
  <c r="AL22" i="1"/>
  <c r="AJ22" i="1"/>
  <c r="AF22" i="1"/>
  <c r="AC22" i="1"/>
  <c r="AB22" i="1"/>
  <c r="AA22" i="1"/>
  <c r="Y22" i="1"/>
  <c r="BB21" i="1"/>
  <c r="BC22" i="1" s="1"/>
  <c r="AY21" i="1"/>
  <c r="AX21" i="1"/>
  <c r="AW21" i="1"/>
  <c r="AU21" i="1"/>
  <c r="AQ21" i="1"/>
  <c r="AR22" i="1" s="1"/>
  <c r="AN21" i="1"/>
  <c r="AM21" i="1"/>
  <c r="AL21" i="1"/>
  <c r="AJ21" i="1"/>
  <c r="AE21" i="1"/>
  <c r="Y21" i="1"/>
  <c r="AV20" i="1"/>
  <c r="AK20" i="1"/>
  <c r="Z20" i="1"/>
  <c r="AU18" i="1"/>
  <c r="AU17" i="1"/>
  <c r="AJ18" i="1"/>
  <c r="AJ17" i="1"/>
  <c r="Y18" i="1"/>
  <c r="Y17" i="1"/>
  <c r="BB18" i="1"/>
  <c r="BC17" i="1" s="1"/>
  <c r="BB17" i="1"/>
  <c r="BC18" i="1" s="1"/>
  <c r="AX17" i="1"/>
  <c r="AY17" i="1"/>
  <c r="AX18" i="1"/>
  <c r="AY18" i="1"/>
  <c r="AW18" i="1"/>
  <c r="AW17" i="1"/>
  <c r="AV16" i="1"/>
  <c r="AQ18" i="1"/>
  <c r="AR17" i="1" s="1"/>
  <c r="AQ17" i="1"/>
  <c r="AR18" i="1" s="1"/>
  <c r="AM17" i="1"/>
  <c r="AN17" i="1"/>
  <c r="AM18" i="1"/>
  <c r="AN18" i="1"/>
  <c r="AL18" i="1"/>
  <c r="AL17" i="1"/>
  <c r="AK16" i="1"/>
  <c r="AF18" i="1"/>
  <c r="AG17" i="1" s="1"/>
  <c r="AF17" i="1"/>
  <c r="AG18" i="1" s="1"/>
  <c r="AA17" i="1"/>
  <c r="AC17" i="1"/>
  <c r="AB17" i="1"/>
  <c r="AB18" i="1"/>
  <c r="AC18" i="1"/>
  <c r="AA18" i="1"/>
  <c r="Z16" i="1"/>
  <c r="J37" i="1" l="1"/>
  <c r="AK37" i="1" s="1"/>
  <c r="J40" i="1"/>
  <c r="AK40" i="1" s="1"/>
  <c r="R36" i="1"/>
  <c r="AV36" i="1" s="1"/>
  <c r="R37" i="1"/>
  <c r="AV37" i="1" s="1"/>
  <c r="R40" i="1"/>
  <c r="AV40" i="1" s="1"/>
  <c r="J36" i="1"/>
  <c r="AK36" i="1" s="1"/>
  <c r="AT36" i="1"/>
  <c r="I30" i="1"/>
  <c r="BE37" i="1"/>
  <c r="J29" i="1"/>
  <c r="H30" i="1"/>
  <c r="M30" i="1" s="1"/>
  <c r="J31" i="1"/>
  <c r="BA41" i="1"/>
  <c r="H32" i="1" s="1"/>
  <c r="BA40" i="1"/>
  <c r="H31" i="1" s="1"/>
  <c r="I31" i="1"/>
  <c r="I32" i="1"/>
  <c r="I29" i="1"/>
  <c r="J10" i="1"/>
  <c r="O10" i="1" s="1"/>
  <c r="BD37" i="1"/>
  <c r="H29" i="1"/>
  <c r="AS41" i="1"/>
  <c r="AH37" i="1"/>
  <c r="G30" i="1"/>
  <c r="J32" i="1"/>
  <c r="AZ41" i="1"/>
  <c r="AZ36" i="1"/>
  <c r="BE36" i="1" s="1"/>
  <c r="AO40" i="1"/>
  <c r="AO37" i="1"/>
  <c r="AH40" i="1"/>
  <c r="AD41" i="1"/>
  <c r="AD36" i="1"/>
  <c r="AI36" i="1" s="1"/>
  <c r="AR40" i="1"/>
  <c r="J30" i="1" s="1"/>
  <c r="O30" i="1" s="1"/>
  <c r="J13" i="1"/>
  <c r="I13" i="1"/>
  <c r="O13" i="1" s="1"/>
  <c r="I11" i="1"/>
  <c r="AP22" i="1"/>
  <c r="AG22" i="1"/>
  <c r="BA22" i="1"/>
  <c r="J12" i="1"/>
  <c r="I12" i="1"/>
  <c r="AG21" i="1"/>
  <c r="J11" i="1" s="1"/>
  <c r="O11" i="1" s="1"/>
  <c r="BA18" i="1"/>
  <c r="AH21" i="1"/>
  <c r="I10" i="1"/>
  <c r="AO22" i="1"/>
  <c r="AT22" i="1" s="1"/>
  <c r="AD22" i="1"/>
  <c r="AV22" i="1"/>
  <c r="BA21" i="1"/>
  <c r="AE22" i="1"/>
  <c r="AP21" i="1"/>
  <c r="Z22" i="1"/>
  <c r="AZ21" i="1"/>
  <c r="AZ22" i="1"/>
  <c r="AO21" i="1"/>
  <c r="AO17" i="1"/>
  <c r="AP18" i="1"/>
  <c r="AT18" i="1" s="1"/>
  <c r="AZ17" i="1"/>
  <c r="AE18" i="1"/>
  <c r="AP17" i="1"/>
  <c r="AT17" i="1" s="1"/>
  <c r="AE17" i="1"/>
  <c r="AZ18" i="1"/>
  <c r="BA17" i="1"/>
  <c r="AO18" i="1"/>
  <c r="AD17" i="1"/>
  <c r="AD18" i="1"/>
  <c r="BE17" i="1" l="1"/>
  <c r="BE40" i="1"/>
  <c r="G32" i="1"/>
  <c r="BE41" i="1"/>
  <c r="O31" i="1"/>
  <c r="AS37" i="1"/>
  <c r="AT37" i="1"/>
  <c r="O29" i="1"/>
  <c r="BD40" i="1"/>
  <c r="O32" i="1"/>
  <c r="M32" i="1"/>
  <c r="G11" i="1"/>
  <c r="H11" i="1"/>
  <c r="M11" i="1" s="1"/>
  <c r="BD36" i="1"/>
  <c r="F29" i="1"/>
  <c r="F32" i="1"/>
  <c r="BD41" i="1"/>
  <c r="E32" i="1" s="1"/>
  <c r="K32" i="1" s="1"/>
  <c r="AH36" i="1"/>
  <c r="G29" i="1"/>
  <c r="M29" i="1" s="1"/>
  <c r="AS40" i="1"/>
  <c r="E30" i="1" s="1"/>
  <c r="K30" i="1" s="1"/>
  <c r="F30" i="1"/>
  <c r="G31" i="1"/>
  <c r="M31" i="1" s="1"/>
  <c r="AH41" i="1"/>
  <c r="AS22" i="1"/>
  <c r="G13" i="1"/>
  <c r="H13" i="1"/>
  <c r="G10" i="1"/>
  <c r="H12" i="1"/>
  <c r="BD22" i="1"/>
  <c r="BE22" i="1"/>
  <c r="F13" i="1" s="1"/>
  <c r="G12" i="1"/>
  <c r="F10" i="1"/>
  <c r="H10" i="1"/>
  <c r="BE21" i="1"/>
  <c r="BD21" i="1"/>
  <c r="O12" i="1"/>
  <c r="BD18" i="1"/>
  <c r="BE18" i="1"/>
  <c r="AT21" i="1"/>
  <c r="AS21" i="1"/>
  <c r="AH22" i="1"/>
  <c r="AS18" i="1"/>
  <c r="AH17" i="1"/>
  <c r="AH18" i="1"/>
  <c r="AS17" i="1"/>
  <c r="BD17" i="1"/>
  <c r="F31" i="1" l="1"/>
  <c r="E31" i="1"/>
  <c r="K31" i="1" s="1"/>
  <c r="AA31" i="1" s="1"/>
  <c r="AA32" i="1"/>
  <c r="AA30" i="1"/>
  <c r="E29" i="1"/>
  <c r="E10" i="1"/>
  <c r="K10" i="1" s="1"/>
  <c r="AA10" i="1" s="1"/>
  <c r="M13" i="1"/>
  <c r="E13" i="1"/>
  <c r="K13" i="1" s="1"/>
  <c r="AA13" i="1" s="1"/>
  <c r="F12" i="1"/>
  <c r="E12" i="1"/>
  <c r="F11" i="1"/>
  <c r="E11" i="1"/>
  <c r="M10" i="1"/>
  <c r="M12" i="1"/>
  <c r="K29" i="1" l="1"/>
  <c r="AA29" i="1" s="1"/>
  <c r="AB32" i="1" s="1"/>
  <c r="K11" i="1"/>
  <c r="AA11" i="1" s="1"/>
  <c r="K12" i="1"/>
  <c r="AA12" i="1" s="1"/>
  <c r="AB29" i="1" l="1"/>
  <c r="Y29" i="1" s="1"/>
  <c r="AB30" i="1"/>
  <c r="Y30" i="1" s="1"/>
  <c r="AB31" i="1"/>
  <c r="Y31" i="1" s="1"/>
  <c r="Y32" i="1"/>
  <c r="AB12" i="1"/>
  <c r="Y12" i="1" s="1"/>
  <c r="S30" i="1" l="1"/>
  <c r="V30" i="1" s="1"/>
  <c r="S31" i="1"/>
  <c r="V31" i="1" s="1"/>
  <c r="S32" i="1"/>
  <c r="V32" i="1" s="1"/>
  <c r="S29" i="1"/>
  <c r="V29" i="1" s="1"/>
  <c r="AB10" i="1"/>
  <c r="Y10" i="1" s="1"/>
  <c r="AB11" i="1"/>
  <c r="Y11" i="1" s="1"/>
  <c r="AB13" i="1"/>
  <c r="Y13" i="1" s="1"/>
  <c r="S10" i="1" l="1"/>
  <c r="V10" i="1" s="1"/>
  <c r="S11" i="1"/>
  <c r="V11" i="1" s="1"/>
  <c r="S12" i="1"/>
  <c r="V12" i="1" s="1"/>
  <c r="S13" i="1"/>
  <c r="V13" i="1" s="1"/>
</calcChain>
</file>

<file path=xl/sharedStrings.xml><?xml version="1.0" encoding="utf-8"?>
<sst xmlns="http://schemas.openxmlformats.org/spreadsheetml/2006/main" count="355" uniqueCount="44">
  <si>
    <t>C</t>
  </si>
  <si>
    <t>A</t>
  </si>
  <si>
    <t>set 3</t>
  </si>
  <si>
    <t>set 2</t>
  </si>
  <si>
    <t>set 1</t>
  </si>
  <si>
    <t>match 1</t>
  </si>
  <si>
    <t>B</t>
  </si>
  <si>
    <t>Coef Pts</t>
  </si>
  <si>
    <t>Coef Set</t>
  </si>
  <si>
    <t>PT</t>
  </si>
  <si>
    <t>Pts-</t>
  </si>
  <si>
    <t>Pts+</t>
  </si>
  <si>
    <t>Set-</t>
  </si>
  <si>
    <t>Set+</t>
  </si>
  <si>
    <t>D</t>
  </si>
  <si>
    <t>V</t>
  </si>
  <si>
    <t>POULE :</t>
  </si>
  <si>
    <t>Date :</t>
  </si>
  <si>
    <t>Lieu :</t>
  </si>
  <si>
    <t>Catégorie :</t>
  </si>
  <si>
    <t>Compétition :</t>
  </si>
  <si>
    <t>Set 1</t>
  </si>
  <si>
    <t>Set 2</t>
  </si>
  <si>
    <t>Set 3</t>
  </si>
  <si>
    <t>match 2</t>
  </si>
  <si>
    <t>match 3</t>
  </si>
  <si>
    <r>
      <rPr>
        <sz val="10"/>
        <color theme="1"/>
        <rFont val="Calibri"/>
        <family val="2"/>
      </rPr>
      <t>É</t>
    </r>
    <r>
      <rPr>
        <sz val="10"/>
        <color theme="1"/>
        <rFont val="Century Gothic"/>
        <family val="2"/>
      </rPr>
      <t>quipes</t>
    </r>
  </si>
  <si>
    <t>Matchs en 1 ou 2 sets gagnants</t>
  </si>
  <si>
    <t>Version imprimable</t>
  </si>
  <si>
    <t>Poules de 4</t>
  </si>
  <si>
    <t>Classement</t>
  </si>
  <si>
    <t>match 4</t>
  </si>
  <si>
    <t>match 5</t>
  </si>
  <si>
    <t>match 6</t>
  </si>
  <si>
    <t>1er TOUR</t>
  </si>
  <si>
    <t>2e TOUR</t>
  </si>
  <si>
    <t>3e TOUR</t>
  </si>
  <si>
    <t>Pts set+ :</t>
  </si>
  <si>
    <t>Pts set- :</t>
  </si>
  <si>
    <t>Pts V :</t>
  </si>
  <si>
    <t>Pts D :</t>
  </si>
  <si>
    <t>Classement :</t>
  </si>
  <si>
    <t>Victoires</t>
  </si>
  <si>
    <t>RANG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</si>
</sst>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entury Gothic"/>
      <family val="2"/>
    </font>
    <font>
      <sz val="8"/>
      <color theme="1"/>
      <name val="Century Gothic"/>
      <family val="2"/>
    </font>
    <font>
      <sz val="11"/>
      <color theme="1"/>
      <name val="Century Gothic"/>
      <family val="2"/>
    </font>
    <font>
      <sz val="9"/>
      <color theme="1"/>
      <name val="Century Gothic"/>
      <family val="2"/>
    </font>
    <font>
      <sz val="14"/>
      <color theme="1"/>
      <name val="Century Gothic"/>
      <family val="2"/>
    </font>
    <font>
      <b/>
      <sz val="2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0" xfId="0" applyFont="1"/>
    <xf numFmtId="0" fontId="4" fillId="0" borderId="6" xfId="0" applyFont="1" applyBorder="1" applyAlignment="1">
      <alignment horizontal="right"/>
    </xf>
    <xf numFmtId="0" fontId="5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0" fillId="0" borderId="7" xfId="0" applyBorder="1"/>
    <xf numFmtId="0" fontId="0" fillId="0" borderId="1" xfId="0" applyBorder="1" applyAlignment="1">
      <alignment horizontal="center" vertical="center"/>
    </xf>
    <xf numFmtId="0" fontId="0" fillId="3" borderId="0" xfId="0" applyFill="1"/>
    <xf numFmtId="0" fontId="9" fillId="3" borderId="0" xfId="0" applyFont="1" applyFill="1"/>
    <xf numFmtId="0" fontId="9" fillId="3" borderId="1" xfId="0" applyFont="1" applyFill="1" applyBorder="1"/>
    <xf numFmtId="0" fontId="9" fillId="3" borderId="1" xfId="0" applyFont="1" applyFill="1" applyBorder="1" applyAlignment="1">
      <alignment horizontal="right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right" vertic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2" borderId="5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1" fillId="2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2" borderId="7" xfId="0" applyFill="1" applyBorder="1" applyAlignment="1" applyProtection="1">
      <alignment horizontal="left"/>
      <protection locked="0"/>
    </xf>
    <xf numFmtId="0" fontId="0" fillId="2" borderId="7" xfId="0" applyFill="1" applyBorder="1" applyAlignment="1" applyProtection="1">
      <alignment horizontal="center"/>
      <protection locked="0"/>
    </xf>
    <xf numFmtId="14" fontId="0" fillId="2" borderId="7" xfId="0" applyNumberFormat="1" applyFill="1" applyBorder="1" applyAlignment="1" applyProtection="1">
      <alignment horizontal="center"/>
      <protection locked="0"/>
    </xf>
    <xf numFmtId="0" fontId="2" fillId="4" borderId="0" xfId="0" applyFont="1" applyFill="1"/>
    <xf numFmtId="0" fontId="8" fillId="4" borderId="0" xfId="0" applyFont="1" applyFill="1" applyAlignment="1">
      <alignment horizontal="center"/>
    </xf>
    <xf numFmtId="0" fontId="0" fillId="4" borderId="0" xfId="0" applyFill="1"/>
    <xf numFmtId="0" fontId="9" fillId="3" borderId="0" xfId="0" applyFont="1" applyFill="1" applyAlignment="1">
      <alignment horizontal="right"/>
    </xf>
    <xf numFmtId="0" fontId="9" fillId="2" borderId="1" xfId="0" applyFont="1" applyFill="1" applyBorder="1" applyAlignment="1">
      <alignment horizontal="center"/>
    </xf>
    <xf numFmtId="0" fontId="9" fillId="0" borderId="0" xfId="0" applyFont="1" applyFill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/>
    <xf numFmtId="0" fontId="0" fillId="0" borderId="7" xfId="0" applyFill="1" applyBorder="1" applyAlignment="1" applyProtection="1">
      <alignment horizontal="left"/>
      <protection locked="0"/>
    </xf>
    <xf numFmtId="0" fontId="0" fillId="0" borderId="7" xfId="0" applyFill="1" applyBorder="1" applyAlignment="1" applyProtection="1">
      <alignment horizontal="center"/>
      <protection locked="0"/>
    </xf>
    <xf numFmtId="14" fontId="0" fillId="0" borderId="7" xfId="0" applyNumberForma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>
      <alignment horizontal="center"/>
    </xf>
    <xf numFmtId="0" fontId="1" fillId="0" borderId="0" xfId="0" applyFont="1" applyFill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9" fillId="2" borderId="8" xfId="0" applyFont="1" applyFill="1" applyBorder="1" applyAlignment="1" applyProtection="1">
      <alignment horizontal="center"/>
      <protection locked="0"/>
    </xf>
    <xf numFmtId="0" fontId="9" fillId="2" borderId="2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7951</xdr:colOff>
      <xdr:row>0</xdr:row>
      <xdr:rowOff>7951</xdr:rowOff>
    </xdr:from>
    <xdr:ext cx="2857500" cy="1028700"/>
    <xdr:pic>
      <xdr:nvPicPr>
        <xdr:cNvPr id="2" name="Image 1">
          <a:extLst>
            <a:ext uri="{FF2B5EF4-FFF2-40B4-BE49-F238E27FC236}">
              <a16:creationId xmlns:a16="http://schemas.microsoft.com/office/drawing/2014/main" id="{92DC2A89-164A-42AF-ABFE-FF82B9B4A9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1" y="7951"/>
          <a:ext cx="2857500" cy="102870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7951</xdr:colOff>
      <xdr:row>0</xdr:row>
      <xdr:rowOff>7951</xdr:rowOff>
    </xdr:from>
    <xdr:ext cx="2857500" cy="1028700"/>
    <xdr:pic>
      <xdr:nvPicPr>
        <xdr:cNvPr id="2" name="Image 1">
          <a:extLst>
            <a:ext uri="{FF2B5EF4-FFF2-40B4-BE49-F238E27FC236}">
              <a16:creationId xmlns:a16="http://schemas.microsoft.com/office/drawing/2014/main" id="{C9BF46BC-1DDF-4E3F-9904-A925DEEF42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1" y="7951"/>
          <a:ext cx="2857500" cy="10287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24B49-8421-4470-8B3D-B02DB6F84BD8}">
  <dimension ref="A1:BJ43"/>
  <sheetViews>
    <sheetView showGridLines="0" showRowColHeaders="0" tabSelected="1" zoomScaleNormal="100" workbookViewId="0">
      <selection activeCell="N3" sqref="N3:R3"/>
    </sheetView>
  </sheetViews>
  <sheetFormatPr baseColWidth="10" defaultColWidth="4.88671875" defaultRowHeight="15.05" x14ac:dyDescent="0.3"/>
  <cols>
    <col min="24" max="24" width="4.88671875" style="11" hidden="1" customWidth="1"/>
    <col min="25" max="25" width="4.88671875" style="12" hidden="1" customWidth="1"/>
    <col min="26" max="26" width="13.5546875" style="12" hidden="1" customWidth="1"/>
    <col min="27" max="29" width="5.33203125" style="12" hidden="1" customWidth="1"/>
    <col min="30" max="36" width="4.88671875" style="12" hidden="1" customWidth="1"/>
    <col min="37" max="37" width="13.5546875" style="12" hidden="1" customWidth="1"/>
    <col min="38" max="47" width="4.88671875" style="12" hidden="1" customWidth="1"/>
    <col min="48" max="48" width="13.5546875" style="12" hidden="1" customWidth="1"/>
    <col min="49" max="58" width="4.88671875" style="12" hidden="1" customWidth="1"/>
    <col min="59" max="62" width="4.88671875" style="11" hidden="1" customWidth="1"/>
  </cols>
  <sheetData>
    <row r="1" spans="1:57" ht="30.7" x14ac:dyDescent="0.55000000000000004">
      <c r="Q1" s="34"/>
      <c r="R1" s="34"/>
      <c r="S1" s="34"/>
      <c r="T1" s="35" t="s">
        <v>29</v>
      </c>
      <c r="U1" s="34"/>
      <c r="V1" s="34"/>
      <c r="W1" s="34"/>
      <c r="Z1" s="37" t="s">
        <v>37</v>
      </c>
      <c r="AA1" s="38">
        <v>1</v>
      </c>
    </row>
    <row r="2" spans="1:57" x14ac:dyDescent="0.3">
      <c r="Z2" s="37" t="s">
        <v>38</v>
      </c>
      <c r="AA2" s="38">
        <v>0</v>
      </c>
    </row>
    <row r="3" spans="1:57" x14ac:dyDescent="0.3">
      <c r="K3" s="9" t="s">
        <v>20</v>
      </c>
      <c r="L3" s="9"/>
      <c r="M3" s="9"/>
      <c r="N3" s="31"/>
      <c r="O3" s="31"/>
      <c r="P3" s="31"/>
      <c r="Q3" s="31"/>
      <c r="R3" s="31"/>
      <c r="T3" s="9" t="s">
        <v>19</v>
      </c>
      <c r="U3" s="9"/>
      <c r="V3" s="32"/>
      <c r="W3" s="32"/>
      <c r="Z3" s="37" t="s">
        <v>39</v>
      </c>
      <c r="AA3" s="38">
        <v>2</v>
      </c>
    </row>
    <row r="4" spans="1:57" x14ac:dyDescent="0.3">
      <c r="Z4" s="37" t="s">
        <v>40</v>
      </c>
      <c r="AA4" s="38">
        <v>1</v>
      </c>
    </row>
    <row r="5" spans="1:57" x14ac:dyDescent="0.3">
      <c r="K5" s="9" t="s">
        <v>18</v>
      </c>
      <c r="L5" s="31"/>
      <c r="M5" s="31"/>
      <c r="N5" s="31"/>
      <c r="O5" s="31"/>
      <c r="P5" s="31"/>
      <c r="Q5" s="31"/>
      <c r="S5" s="9" t="s">
        <v>17</v>
      </c>
      <c r="T5" s="33"/>
      <c r="U5" s="33"/>
      <c r="V5" s="33"/>
      <c r="W5" s="33"/>
    </row>
    <row r="7" spans="1:57" ht="17.55" x14ac:dyDescent="0.3">
      <c r="A7" s="8" t="s">
        <v>16</v>
      </c>
      <c r="C7" s="29"/>
      <c r="D7" s="29"/>
      <c r="E7" s="29"/>
      <c r="I7" t="s">
        <v>27</v>
      </c>
      <c r="U7" s="39" t="s">
        <v>41</v>
      </c>
      <c r="V7" s="54" t="s">
        <v>42</v>
      </c>
      <c r="W7" s="55"/>
    </row>
    <row r="8" spans="1:57" ht="17.55" x14ac:dyDescent="0.3">
      <c r="A8" s="8"/>
      <c r="C8" s="7"/>
      <c r="D8" s="7"/>
      <c r="E8" s="7"/>
    </row>
    <row r="9" spans="1:57" ht="15.65" thickBot="1" x14ac:dyDescent="0.35">
      <c r="A9" s="3"/>
      <c r="B9" s="1" t="s">
        <v>26</v>
      </c>
      <c r="D9" s="3"/>
      <c r="E9" s="7" t="s">
        <v>15</v>
      </c>
      <c r="F9" s="7" t="s">
        <v>14</v>
      </c>
      <c r="G9" s="7" t="s">
        <v>13</v>
      </c>
      <c r="H9" s="7" t="s">
        <v>12</v>
      </c>
      <c r="I9" s="7" t="s">
        <v>11</v>
      </c>
      <c r="J9" s="7" t="s">
        <v>10</v>
      </c>
      <c r="K9" s="30" t="s">
        <v>9</v>
      </c>
      <c r="L9" s="30"/>
      <c r="M9" s="30" t="s">
        <v>8</v>
      </c>
      <c r="N9" s="30"/>
      <c r="O9" s="30" t="s">
        <v>7</v>
      </c>
      <c r="P9" s="30"/>
      <c r="S9" t="s">
        <v>30</v>
      </c>
      <c r="U9" s="17"/>
      <c r="V9" s="41" t="s">
        <v>9</v>
      </c>
      <c r="AB9" s="12" t="s">
        <v>43</v>
      </c>
    </row>
    <row r="10" spans="1:57" ht="15.65" thickBot="1" x14ac:dyDescent="0.35">
      <c r="A10" s="6" t="s">
        <v>1</v>
      </c>
      <c r="B10" s="24"/>
      <c r="C10" s="25"/>
      <c r="D10" s="26"/>
      <c r="E10" s="10">
        <f>AH17+AS17+BD17</f>
        <v>0</v>
      </c>
      <c r="F10" s="10">
        <f>AI17+AT17+BE17</f>
        <v>0</v>
      </c>
      <c r="G10" s="10">
        <f>AD17+AO17+AZ17</f>
        <v>0</v>
      </c>
      <c r="H10" s="10">
        <f>AE17+AP17+BA17</f>
        <v>0</v>
      </c>
      <c r="I10" s="10">
        <f>AF17+AQ17+BB17</f>
        <v>0</v>
      </c>
      <c r="J10" s="10">
        <f>AG17+AR17+BC17</f>
        <v>0</v>
      </c>
      <c r="K10" s="27">
        <f>IF($V$7="Sets",G10*$AA$1+H10*$AA$2,E10*$AA$3+F10*$AA$4)</f>
        <v>0</v>
      </c>
      <c r="L10" s="27"/>
      <c r="M10" s="28" t="str">
        <f>IF(H10&gt;0,G10/H10,"MAX")</f>
        <v>MAX</v>
      </c>
      <c r="N10" s="28"/>
      <c r="O10" s="28" t="str">
        <f>IF(J10&gt;0,I10/J10,"MAX")</f>
        <v>MAX</v>
      </c>
      <c r="P10" s="28"/>
      <c r="R10">
        <v>1</v>
      </c>
      <c r="S10" s="56" t="str">
        <f>IF(B10&lt;&gt;"",VLOOKUP(R10,$Y$10:$Z$13,2,FALSE),"")</f>
        <v/>
      </c>
      <c r="T10" s="57"/>
      <c r="U10" s="57"/>
      <c r="V10" s="40" t="str">
        <f>IF(S10&lt;&gt;"",VLOOKUP(S10,$B$10:$L$13,10,FALSE),"")</f>
        <v/>
      </c>
      <c r="Y10" s="12">
        <f>AB10</f>
        <v>1</v>
      </c>
      <c r="Z10" s="13">
        <f>B10</f>
        <v>0</v>
      </c>
      <c r="AA10" s="13">
        <f>IF(K10&lt;&gt;"",K10*10000+IF(M10="MAX",1000,M10*100)+IF(O10="MAX",100,O10*10)+4,0)</f>
        <v>1104</v>
      </c>
      <c r="AB10" s="16">
        <f>RANK(AA10,$AA$10:$AA$13)</f>
        <v>1</v>
      </c>
    </row>
    <row r="11" spans="1:57" ht="15.65" thickBot="1" x14ac:dyDescent="0.35">
      <c r="A11" s="6" t="s">
        <v>6</v>
      </c>
      <c r="B11" s="24"/>
      <c r="C11" s="25"/>
      <c r="D11" s="26"/>
      <c r="E11" s="10">
        <f>AS21+BD18+AH21</f>
        <v>0</v>
      </c>
      <c r="F11" s="10">
        <f>AT21+BE18+AI21</f>
        <v>0</v>
      </c>
      <c r="G11" s="10">
        <f>AD21+AO21+AZ18</f>
        <v>0</v>
      </c>
      <c r="H11" s="10">
        <f>AE21+AP21+BA18</f>
        <v>0</v>
      </c>
      <c r="I11" s="10">
        <f>AF21+AQ21+BB18</f>
        <v>0</v>
      </c>
      <c r="J11" s="10">
        <f>AG21+AR21+BC18</f>
        <v>0</v>
      </c>
      <c r="K11" s="27">
        <f>IF($V$7="Sets",G11*$AA$1+H11*$AA$2,E11*$AA$3+F11*$AA$4)</f>
        <v>0</v>
      </c>
      <c r="L11" s="27"/>
      <c r="M11" s="28" t="str">
        <f t="shared" ref="M11:M12" si="0">IF(H11&gt;0,G11/H11,"MAX")</f>
        <v>MAX</v>
      </c>
      <c r="N11" s="28"/>
      <c r="O11" s="28" t="str">
        <f t="shared" ref="O11:O12" si="1">IF(J11&gt;0,I11/J11,"MAX")</f>
        <v>MAX</v>
      </c>
      <c r="P11" s="28"/>
      <c r="R11">
        <v>2</v>
      </c>
      <c r="S11" s="56" t="str">
        <f t="shared" ref="S11:S13" si="2">IF(B11&lt;&gt;"",VLOOKUP(R11,$Y$10:$Z$13,2,FALSE),"")</f>
        <v/>
      </c>
      <c r="T11" s="57"/>
      <c r="U11" s="57"/>
      <c r="V11" s="40" t="str">
        <f t="shared" ref="V11:V13" si="3">IF(S11&lt;&gt;"",VLOOKUP(S11,$B$10:$L$13,10,FALSE),"")</f>
        <v/>
      </c>
      <c r="Y11" s="12">
        <f t="shared" ref="Y11:Y13" si="4">AB11</f>
        <v>2</v>
      </c>
      <c r="Z11" s="13">
        <f t="shared" ref="Z11:Z13" si="5">B11</f>
        <v>0</v>
      </c>
      <c r="AA11" s="13">
        <f>IF(K11&lt;&gt;"",K11*10000+IF(M11="MAX",1000,M11*100)+IF(O11="MAX",100,O11*10)+3,0)</f>
        <v>1103</v>
      </c>
      <c r="AB11" s="16">
        <f t="shared" ref="AB11:AB13" si="6">RANK(AA11,$AA$10:$AA$13)</f>
        <v>2</v>
      </c>
    </row>
    <row r="12" spans="1:57" ht="15.65" thickBot="1" x14ac:dyDescent="0.35">
      <c r="A12" s="6" t="s">
        <v>0</v>
      </c>
      <c r="B12" s="24"/>
      <c r="C12" s="25"/>
      <c r="D12" s="26"/>
      <c r="E12" s="10">
        <f>AH22+AS18+BD21</f>
        <v>0</v>
      </c>
      <c r="F12" s="10">
        <f>AI22+AT18+BE21</f>
        <v>0</v>
      </c>
      <c r="G12" s="10">
        <f>AD22+AO18+AZ21</f>
        <v>0</v>
      </c>
      <c r="H12" s="10">
        <f>AE22+AP18+BA21</f>
        <v>0</v>
      </c>
      <c r="I12" s="10">
        <f>AF22+AQ18+BB21</f>
        <v>0</v>
      </c>
      <c r="J12" s="10">
        <f>AG22+AR18+BC21</f>
        <v>0</v>
      </c>
      <c r="K12" s="27">
        <f>IF($V$7="Sets",G12*$AA$1+H12*$AA$2,E12*$AA$3+F12*$AA$4)</f>
        <v>0</v>
      </c>
      <c r="L12" s="27"/>
      <c r="M12" s="28" t="str">
        <f t="shared" si="0"/>
        <v>MAX</v>
      </c>
      <c r="N12" s="28"/>
      <c r="O12" s="28" t="str">
        <f t="shared" si="1"/>
        <v>MAX</v>
      </c>
      <c r="P12" s="28"/>
      <c r="R12">
        <v>3</v>
      </c>
      <c r="S12" s="56" t="str">
        <f t="shared" si="2"/>
        <v/>
      </c>
      <c r="T12" s="57"/>
      <c r="U12" s="57"/>
      <c r="V12" s="40" t="str">
        <f t="shared" si="3"/>
        <v/>
      </c>
      <c r="Y12" s="12">
        <f t="shared" si="4"/>
        <v>3</v>
      </c>
      <c r="Z12" s="13">
        <f t="shared" si="5"/>
        <v>0</v>
      </c>
      <c r="AA12" s="13">
        <f>IF(K12&lt;&gt;"",K12*10000+IF(M12="MAX",1000,M12*100)+IF(O12="MAX",100,O12*10)+2,0)</f>
        <v>1102</v>
      </c>
      <c r="AB12" s="16">
        <f t="shared" si="6"/>
        <v>3</v>
      </c>
    </row>
    <row r="13" spans="1:57" ht="15.65" thickBot="1" x14ac:dyDescent="0.35">
      <c r="A13" s="6" t="s">
        <v>14</v>
      </c>
      <c r="B13" s="24"/>
      <c r="C13" s="25"/>
      <c r="D13" s="26"/>
      <c r="E13" s="10">
        <f>AH18+AS22+BD22</f>
        <v>0</v>
      </c>
      <c r="F13" s="10">
        <f>AI18+AT22+BE22</f>
        <v>0</v>
      </c>
      <c r="G13" s="10">
        <f>AD18+AO22+AZ22</f>
        <v>0</v>
      </c>
      <c r="H13" s="10">
        <f t="shared" ref="H13:J13" si="7">AE18+AP22+BA22</f>
        <v>0</v>
      </c>
      <c r="I13" s="10">
        <f t="shared" si="7"/>
        <v>0</v>
      </c>
      <c r="J13" s="10">
        <f t="shared" si="7"/>
        <v>0</v>
      </c>
      <c r="K13" s="27">
        <f>IF($V$7="Sets",G13*$AA$1+H13*$AA$2,E13*$AA$3+F13*$AA$4)</f>
        <v>0</v>
      </c>
      <c r="L13" s="27"/>
      <c r="M13" s="28" t="str">
        <f t="shared" ref="M13" si="8">IF(H13&gt;0,G13/H13,"MAX")</f>
        <v>MAX</v>
      </c>
      <c r="N13" s="28"/>
      <c r="O13" s="28" t="str">
        <f t="shared" ref="O13" si="9">IF(J13&gt;0,I13/J13,"MAX")</f>
        <v>MAX</v>
      </c>
      <c r="P13" s="28"/>
      <c r="R13">
        <v>4</v>
      </c>
      <c r="S13" s="56" t="str">
        <f t="shared" si="2"/>
        <v/>
      </c>
      <c r="T13" s="57"/>
      <c r="U13" s="57"/>
      <c r="V13" s="40" t="str">
        <f t="shared" si="3"/>
        <v/>
      </c>
      <c r="Y13" s="12">
        <f t="shared" si="4"/>
        <v>4</v>
      </c>
      <c r="Z13" s="13">
        <f t="shared" si="5"/>
        <v>0</v>
      </c>
      <c r="AA13" s="13">
        <f>IF(K13&lt;&gt;"",K13*10000+IF(M13="MAX",1000,M13*100)+IF(O13="MAX",100,O13*10)+1,0)</f>
        <v>1101</v>
      </c>
      <c r="AB13" s="16">
        <f t="shared" si="6"/>
        <v>4</v>
      </c>
    </row>
    <row r="15" spans="1:57" x14ac:dyDescent="0.3">
      <c r="B15" s="30" t="s">
        <v>34</v>
      </c>
      <c r="C15" s="30"/>
      <c r="D15" s="30"/>
      <c r="E15" s="30"/>
      <c r="F15" s="30"/>
      <c r="G15" s="30"/>
      <c r="J15" s="30" t="s">
        <v>35</v>
      </c>
      <c r="K15" s="30"/>
      <c r="L15" s="30"/>
      <c r="M15" s="30"/>
      <c r="N15" s="30"/>
      <c r="O15" s="30"/>
      <c r="R15" s="30" t="s">
        <v>36</v>
      </c>
      <c r="S15" s="30"/>
      <c r="T15" s="30"/>
      <c r="U15" s="30"/>
      <c r="V15" s="30"/>
      <c r="W15" s="30"/>
    </row>
    <row r="16" spans="1:57" ht="15.65" thickBot="1" x14ac:dyDescent="0.35">
      <c r="A16" s="3"/>
      <c r="B16" s="4" t="s">
        <v>5</v>
      </c>
      <c r="C16" s="3"/>
      <c r="D16" s="3"/>
      <c r="E16" s="5" t="s">
        <v>4</v>
      </c>
      <c r="F16" s="5" t="s">
        <v>3</v>
      </c>
      <c r="G16" s="5" t="s">
        <v>2</v>
      </c>
      <c r="H16" s="4"/>
      <c r="I16" s="3"/>
      <c r="J16" s="4" t="s">
        <v>25</v>
      </c>
      <c r="K16" s="3"/>
      <c r="L16" s="3"/>
      <c r="M16" s="5" t="s">
        <v>4</v>
      </c>
      <c r="N16" s="5" t="s">
        <v>3</v>
      </c>
      <c r="O16" s="5" t="s">
        <v>2</v>
      </c>
      <c r="P16" s="3"/>
      <c r="Q16" s="3"/>
      <c r="R16" s="4" t="s">
        <v>32</v>
      </c>
      <c r="S16" s="3"/>
      <c r="T16" s="3"/>
      <c r="U16" s="5" t="s">
        <v>4</v>
      </c>
      <c r="V16" s="5" t="s">
        <v>3</v>
      </c>
      <c r="W16" s="5" t="s">
        <v>2</v>
      </c>
      <c r="Y16" s="13"/>
      <c r="Z16" s="14" t="str">
        <f>B16</f>
        <v>match 1</v>
      </c>
      <c r="AA16" s="15" t="s">
        <v>21</v>
      </c>
      <c r="AB16" s="15" t="s">
        <v>22</v>
      </c>
      <c r="AC16" s="15" t="s">
        <v>23</v>
      </c>
      <c r="AD16" s="15" t="s">
        <v>13</v>
      </c>
      <c r="AE16" s="15" t="s">
        <v>12</v>
      </c>
      <c r="AF16" s="15" t="s">
        <v>11</v>
      </c>
      <c r="AG16" s="15" t="s">
        <v>10</v>
      </c>
      <c r="AH16" s="15" t="s">
        <v>15</v>
      </c>
      <c r="AI16" s="15" t="s">
        <v>14</v>
      </c>
      <c r="AJ16" s="15"/>
      <c r="AK16" s="14" t="str">
        <f>J16</f>
        <v>match 3</v>
      </c>
      <c r="AL16" s="15" t="s">
        <v>21</v>
      </c>
      <c r="AM16" s="15" t="s">
        <v>22</v>
      </c>
      <c r="AN16" s="15" t="s">
        <v>23</v>
      </c>
      <c r="AO16" s="15" t="s">
        <v>13</v>
      </c>
      <c r="AP16" s="15" t="s">
        <v>12</v>
      </c>
      <c r="AQ16" s="15" t="s">
        <v>11</v>
      </c>
      <c r="AR16" s="15" t="s">
        <v>10</v>
      </c>
      <c r="AS16" s="15" t="s">
        <v>15</v>
      </c>
      <c r="AT16" s="15" t="s">
        <v>14</v>
      </c>
      <c r="AU16" s="15"/>
      <c r="AV16" s="14" t="str">
        <f>R16</f>
        <v>match 5</v>
      </c>
      <c r="AW16" s="15" t="s">
        <v>21</v>
      </c>
      <c r="AX16" s="15" t="s">
        <v>22</v>
      </c>
      <c r="AY16" s="15" t="s">
        <v>23</v>
      </c>
      <c r="AZ16" s="15" t="s">
        <v>13</v>
      </c>
      <c r="BA16" s="15" t="s">
        <v>12</v>
      </c>
      <c r="BB16" s="15" t="s">
        <v>11</v>
      </c>
      <c r="BC16" s="15" t="s">
        <v>10</v>
      </c>
      <c r="BD16" s="15" t="s">
        <v>15</v>
      </c>
      <c r="BE16" s="15" t="s">
        <v>14</v>
      </c>
    </row>
    <row r="17" spans="1:57" ht="15.65" thickBot="1" x14ac:dyDescent="0.35">
      <c r="A17" s="2" t="s">
        <v>1</v>
      </c>
      <c r="B17" s="21" t="str">
        <f>IF($B$10&lt;&gt;"",$B$10,"")</f>
        <v/>
      </c>
      <c r="C17" s="22"/>
      <c r="D17" s="23"/>
      <c r="E17" s="18"/>
      <c r="F17" s="19"/>
      <c r="G17" s="19"/>
      <c r="H17" s="1"/>
      <c r="I17" s="2" t="s">
        <v>1</v>
      </c>
      <c r="J17" s="21" t="str">
        <f>IF($B$10&lt;&gt;"",$B$10,"")</f>
        <v/>
      </c>
      <c r="K17" s="22"/>
      <c r="L17" s="23"/>
      <c r="M17" s="18"/>
      <c r="N17" s="19"/>
      <c r="O17" s="19"/>
      <c r="P17" s="1"/>
      <c r="Q17" s="2" t="s">
        <v>1</v>
      </c>
      <c r="R17" s="21" t="str">
        <f>IF($B$10&lt;&gt;"",$B$10,"")</f>
        <v/>
      </c>
      <c r="S17" s="22"/>
      <c r="T17" s="23"/>
      <c r="U17" s="18"/>
      <c r="V17" s="19"/>
      <c r="W17" s="19"/>
      <c r="Y17" s="14" t="str">
        <f>A17</f>
        <v>A</v>
      </c>
      <c r="Z17" s="14" t="str">
        <f>B17</f>
        <v/>
      </c>
      <c r="AA17" s="15" t="b">
        <f>IF(E17&lt;&gt;"",IF(E17&gt;E18,1,0))</f>
        <v>0</v>
      </c>
      <c r="AB17" s="15" t="b">
        <f>IF(F17&lt;&gt;"",IF(F17&gt;F18,1,0))</f>
        <v>0</v>
      </c>
      <c r="AC17" s="15" t="b">
        <f>IF(G17&lt;&gt;"",IF(G17&gt;G18,1,0))</f>
        <v>0</v>
      </c>
      <c r="AD17" s="15">
        <f>COUNTIF(AA17:AC17,1)</f>
        <v>0</v>
      </c>
      <c r="AE17" s="15">
        <f>COUNTIF(AA17:AC17,0)</f>
        <v>0</v>
      </c>
      <c r="AF17" s="15">
        <f>SUM(E17:G17)</f>
        <v>0</v>
      </c>
      <c r="AG17" s="15">
        <f>AF18</f>
        <v>0</v>
      </c>
      <c r="AH17" s="16">
        <f>IF(AD17&gt;AE17,1,0)</f>
        <v>0</v>
      </c>
      <c r="AI17" s="16">
        <f>IF(AD17&lt;AE17,1,0)</f>
        <v>0</v>
      </c>
      <c r="AJ17" s="14" t="str">
        <f>I17</f>
        <v>A</v>
      </c>
      <c r="AK17" s="14" t="str">
        <f>J17</f>
        <v/>
      </c>
      <c r="AL17" s="15" t="b">
        <f>IF(M17&lt;&gt;"",IF(M17&gt;M18,1,0))</f>
        <v>0</v>
      </c>
      <c r="AM17" s="15" t="b">
        <f t="shared" ref="AM17:AN17" si="10">IF(N17&lt;&gt;"",IF(N17&gt;N18,1,0))</f>
        <v>0</v>
      </c>
      <c r="AN17" s="15" t="b">
        <f t="shared" si="10"/>
        <v>0</v>
      </c>
      <c r="AO17" s="15">
        <f>COUNTIF(AL17:AN17,1)</f>
        <v>0</v>
      </c>
      <c r="AP17" s="15">
        <f>COUNTIF(AL17:AN17,0)</f>
        <v>0</v>
      </c>
      <c r="AQ17" s="15">
        <f>SUM(M17:O17)</f>
        <v>0</v>
      </c>
      <c r="AR17" s="15">
        <f>AQ18</f>
        <v>0</v>
      </c>
      <c r="AS17" s="16">
        <f>IF(AO17&gt;AP17,1,0)</f>
        <v>0</v>
      </c>
      <c r="AT17" s="16">
        <f>IF(AP17&lt;AQ17,1,0)</f>
        <v>0</v>
      </c>
      <c r="AU17" s="14" t="str">
        <f>Q17</f>
        <v>A</v>
      </c>
      <c r="AV17" s="14" t="str">
        <f>R17</f>
        <v/>
      </c>
      <c r="AW17" s="15" t="b">
        <f>IF(U17&lt;&gt;"",IF(U17&gt;U18,1,0))</f>
        <v>0</v>
      </c>
      <c r="AX17" s="15" t="b">
        <f t="shared" ref="AX17:AY17" si="11">IF(V17&lt;&gt;"",IF(V17&gt;V18,1,0))</f>
        <v>0</v>
      </c>
      <c r="AY17" s="15" t="b">
        <f t="shared" si="11"/>
        <v>0</v>
      </c>
      <c r="AZ17" s="15">
        <f>COUNTIF(AW17:AY17,1)</f>
        <v>0</v>
      </c>
      <c r="BA17" s="15">
        <f>COUNTIF(AW17:AY17,0)</f>
        <v>0</v>
      </c>
      <c r="BB17" s="15">
        <f>SUM(U17:W17)</f>
        <v>0</v>
      </c>
      <c r="BC17" s="15">
        <f>BB18</f>
        <v>0</v>
      </c>
      <c r="BD17" s="16">
        <f>IF(AZ17&gt;BA17,1,0)</f>
        <v>0</v>
      </c>
      <c r="BE17" s="16">
        <f>IF(AZ17&lt;BA17,1,0)</f>
        <v>0</v>
      </c>
    </row>
    <row r="18" spans="1:57" ht="15.65" thickBot="1" x14ac:dyDescent="0.35">
      <c r="A18" s="2" t="s">
        <v>14</v>
      </c>
      <c r="B18" s="21" t="str">
        <f>IF($B$13&lt;&gt;"",$B$13,"")</f>
        <v/>
      </c>
      <c r="C18" s="22"/>
      <c r="D18" s="23"/>
      <c r="E18" s="18"/>
      <c r="F18" s="19"/>
      <c r="G18" s="19"/>
      <c r="H18" s="1"/>
      <c r="I18" s="2" t="s">
        <v>0</v>
      </c>
      <c r="J18" s="21" t="str">
        <f>IF($B$12&lt;&gt;"",$B$12,"")</f>
        <v/>
      </c>
      <c r="K18" s="22"/>
      <c r="L18" s="23"/>
      <c r="M18" s="18"/>
      <c r="N18" s="19"/>
      <c r="O18" s="19"/>
      <c r="P18" s="1"/>
      <c r="Q18" s="2" t="s">
        <v>6</v>
      </c>
      <c r="R18" s="21" t="str">
        <f>IF($B$11&lt;&gt;"",$B$11,"")</f>
        <v/>
      </c>
      <c r="S18" s="22"/>
      <c r="T18" s="23"/>
      <c r="U18" s="18"/>
      <c r="V18" s="19"/>
      <c r="W18" s="19"/>
      <c r="Y18" s="14" t="str">
        <f>A18</f>
        <v>D</v>
      </c>
      <c r="Z18" s="14" t="str">
        <f>B18</f>
        <v/>
      </c>
      <c r="AA18" s="15" t="b">
        <f>IF(E18&lt;&gt;"",IF(E18&gt;E17,1,0))</f>
        <v>0</v>
      </c>
      <c r="AB18" s="15" t="b">
        <f t="shared" ref="AB18:AC18" si="12">IF(F18&lt;&gt;"",IF(F18&gt;F17,1,0))</f>
        <v>0</v>
      </c>
      <c r="AC18" s="15" t="b">
        <f t="shared" si="12"/>
        <v>0</v>
      </c>
      <c r="AD18" s="15">
        <f>COUNTIF(AA18:AC18,1)</f>
        <v>0</v>
      </c>
      <c r="AE18" s="15">
        <f>COUNTIF(AA18:AC18,0)</f>
        <v>0</v>
      </c>
      <c r="AF18" s="15">
        <f>SUM(E18:G18)</f>
        <v>0</v>
      </c>
      <c r="AG18" s="15">
        <f>AF17</f>
        <v>0</v>
      </c>
      <c r="AH18" s="16">
        <f>IF(AD18&gt;AE18,1,0)</f>
        <v>0</v>
      </c>
      <c r="AI18" s="16">
        <f>IF(AD18&lt;AE18,1,0)</f>
        <v>0</v>
      </c>
      <c r="AJ18" s="14" t="str">
        <f>I18</f>
        <v>C</v>
      </c>
      <c r="AK18" s="14" t="str">
        <f>J18</f>
        <v/>
      </c>
      <c r="AL18" s="15" t="b">
        <f>IF(M18&lt;&gt;"",IF(M18&gt;M17,1,0))</f>
        <v>0</v>
      </c>
      <c r="AM18" s="15" t="b">
        <f t="shared" ref="AM18:AN18" si="13">IF(N18&lt;&gt;"",IF(N18&gt;N17,1,0))</f>
        <v>0</v>
      </c>
      <c r="AN18" s="15" t="b">
        <f t="shared" si="13"/>
        <v>0</v>
      </c>
      <c r="AO18" s="15">
        <f>COUNTIF(AL18:AN18,1)</f>
        <v>0</v>
      </c>
      <c r="AP18" s="15">
        <f>COUNTIF(AL18:AN18,0)</f>
        <v>0</v>
      </c>
      <c r="AQ18" s="15">
        <f>SUM(M18:O18)</f>
        <v>0</v>
      </c>
      <c r="AR18" s="15">
        <f>AQ17</f>
        <v>0</v>
      </c>
      <c r="AS18" s="16">
        <f>IF(AO18&gt;AP18,1,0)</f>
        <v>0</v>
      </c>
      <c r="AT18" s="16">
        <f>IF(AP18&lt;AQ18,1,0)</f>
        <v>0</v>
      </c>
      <c r="AU18" s="14" t="str">
        <f>Q18</f>
        <v>B</v>
      </c>
      <c r="AV18" s="14" t="str">
        <f>R18</f>
        <v/>
      </c>
      <c r="AW18" s="15" t="b">
        <f>IF(U18&lt;&gt;"",IF(U18&gt;U17,1,0))</f>
        <v>0</v>
      </c>
      <c r="AX18" s="15" t="b">
        <f t="shared" ref="AX18:AY18" si="14">IF(V18&lt;&gt;"",IF(V18&gt;V17,1,0))</f>
        <v>0</v>
      </c>
      <c r="AY18" s="15" t="b">
        <f t="shared" si="14"/>
        <v>0</v>
      </c>
      <c r="AZ18" s="15">
        <f>COUNTIF(AW18:AY18,1)</f>
        <v>0</v>
      </c>
      <c r="BA18" s="15">
        <f>COUNTIF(AW18:AY18,0)</f>
        <v>0</v>
      </c>
      <c r="BB18" s="15">
        <f>SUM(U18:W18)</f>
        <v>0</v>
      </c>
      <c r="BC18" s="15">
        <f>BB17</f>
        <v>0</v>
      </c>
      <c r="BD18" s="16">
        <f>IF(AZ18&gt;BA18,1,0)</f>
        <v>0</v>
      </c>
      <c r="BE18" s="16">
        <f>IF(AZ18&lt;BA18,1,0)</f>
        <v>0</v>
      </c>
    </row>
    <row r="20" spans="1:57" ht="15.65" thickBot="1" x14ac:dyDescent="0.35">
      <c r="A20" s="3"/>
      <c r="B20" s="4" t="s">
        <v>24</v>
      </c>
      <c r="C20" s="3"/>
      <c r="D20" s="3"/>
      <c r="E20" s="5" t="s">
        <v>4</v>
      </c>
      <c r="F20" s="5" t="s">
        <v>3</v>
      </c>
      <c r="G20" s="5" t="s">
        <v>2</v>
      </c>
      <c r="H20" s="4"/>
      <c r="I20" s="3"/>
      <c r="J20" s="4" t="s">
        <v>31</v>
      </c>
      <c r="K20" s="3"/>
      <c r="L20" s="3"/>
      <c r="M20" s="5" t="s">
        <v>4</v>
      </c>
      <c r="N20" s="5" t="s">
        <v>3</v>
      </c>
      <c r="O20" s="5" t="s">
        <v>2</v>
      </c>
      <c r="P20" s="3"/>
      <c r="Q20" s="3"/>
      <c r="R20" s="4" t="s">
        <v>33</v>
      </c>
      <c r="S20" s="3"/>
      <c r="T20" s="3"/>
      <c r="U20" s="5" t="s">
        <v>4</v>
      </c>
      <c r="V20" s="5" t="s">
        <v>3</v>
      </c>
      <c r="W20" s="5" t="s">
        <v>2</v>
      </c>
      <c r="Y20" s="13"/>
      <c r="Z20" s="14" t="str">
        <f>B20</f>
        <v>match 2</v>
      </c>
      <c r="AA20" s="15" t="s">
        <v>21</v>
      </c>
      <c r="AB20" s="15" t="s">
        <v>22</v>
      </c>
      <c r="AC20" s="15" t="s">
        <v>23</v>
      </c>
      <c r="AD20" s="15" t="s">
        <v>13</v>
      </c>
      <c r="AE20" s="15" t="s">
        <v>12</v>
      </c>
      <c r="AF20" s="15" t="s">
        <v>11</v>
      </c>
      <c r="AG20" s="15" t="s">
        <v>10</v>
      </c>
      <c r="AH20" s="15" t="s">
        <v>15</v>
      </c>
      <c r="AI20" s="15" t="s">
        <v>14</v>
      </c>
      <c r="AJ20" s="15"/>
      <c r="AK20" s="14" t="str">
        <f>J20</f>
        <v>match 4</v>
      </c>
      <c r="AL20" s="15" t="s">
        <v>21</v>
      </c>
      <c r="AM20" s="15" t="s">
        <v>22</v>
      </c>
      <c r="AN20" s="15" t="s">
        <v>23</v>
      </c>
      <c r="AO20" s="15" t="s">
        <v>13</v>
      </c>
      <c r="AP20" s="15" t="s">
        <v>12</v>
      </c>
      <c r="AQ20" s="15" t="s">
        <v>11</v>
      </c>
      <c r="AR20" s="15" t="s">
        <v>10</v>
      </c>
      <c r="AS20" s="15" t="s">
        <v>15</v>
      </c>
      <c r="AT20" s="15" t="s">
        <v>14</v>
      </c>
      <c r="AU20" s="15"/>
      <c r="AV20" s="14" t="str">
        <f>R20</f>
        <v>match 6</v>
      </c>
      <c r="AW20" s="15" t="s">
        <v>21</v>
      </c>
      <c r="AX20" s="15" t="s">
        <v>22</v>
      </c>
      <c r="AY20" s="15" t="s">
        <v>23</v>
      </c>
      <c r="AZ20" s="15" t="s">
        <v>13</v>
      </c>
      <c r="BA20" s="15" t="s">
        <v>12</v>
      </c>
      <c r="BB20" s="15" t="s">
        <v>11</v>
      </c>
      <c r="BC20" s="15" t="s">
        <v>10</v>
      </c>
      <c r="BD20" s="15" t="s">
        <v>15</v>
      </c>
      <c r="BE20" s="15" t="s">
        <v>14</v>
      </c>
    </row>
    <row r="21" spans="1:57" ht="15.65" thickBot="1" x14ac:dyDescent="0.35">
      <c r="A21" s="2" t="s">
        <v>6</v>
      </c>
      <c r="B21" s="21" t="str">
        <f>IF($B$11&lt;&gt;"",$B$11,"")</f>
        <v/>
      </c>
      <c r="C21" s="22"/>
      <c r="D21" s="23"/>
      <c r="E21" s="18"/>
      <c r="F21" s="19"/>
      <c r="G21" s="19"/>
      <c r="H21" s="1"/>
      <c r="I21" s="2" t="s">
        <v>6</v>
      </c>
      <c r="J21" s="21" t="str">
        <f>IF($B$11&lt;&gt;"",$B$11,"")</f>
        <v/>
      </c>
      <c r="K21" s="22"/>
      <c r="L21" s="23"/>
      <c r="M21" s="18"/>
      <c r="N21" s="19"/>
      <c r="O21" s="19"/>
      <c r="P21" s="1"/>
      <c r="Q21" s="2" t="s">
        <v>0</v>
      </c>
      <c r="R21" s="21" t="str">
        <f>IF($B$12&lt;&gt;"",$B$12,"")</f>
        <v/>
      </c>
      <c r="S21" s="22"/>
      <c r="T21" s="23"/>
      <c r="U21" s="18"/>
      <c r="V21" s="19"/>
      <c r="W21" s="19"/>
      <c r="Y21" s="14" t="str">
        <f>A21</f>
        <v>B</v>
      </c>
      <c r="Z21" s="14" t="str">
        <f>B21</f>
        <v/>
      </c>
      <c r="AA21" s="15" t="b">
        <f>IF(E21&lt;&gt;"",IF(E21&gt;E22,1,0))</f>
        <v>0</v>
      </c>
      <c r="AB21" s="15" t="b">
        <f>IF(F21&lt;&gt;"",IF(F21&gt;F22,1,0))</f>
        <v>0</v>
      </c>
      <c r="AC21" s="15" t="b">
        <f>IF(G21&lt;&gt;"",IF(G21&gt;G22,1,0))</f>
        <v>0</v>
      </c>
      <c r="AD21" s="15">
        <f>COUNTIF(AA21:AC21,1)</f>
        <v>0</v>
      </c>
      <c r="AE21" s="15">
        <f>COUNTIF(AA21:AC21,0)</f>
        <v>0</v>
      </c>
      <c r="AF21" s="15">
        <f>SUM(E21:G21)</f>
        <v>0</v>
      </c>
      <c r="AG21" s="15">
        <f>AF22</f>
        <v>0</v>
      </c>
      <c r="AH21" s="16">
        <f>IF(AD21&gt;AE21,1,0)</f>
        <v>0</v>
      </c>
      <c r="AI21" s="16">
        <f>IF(AD21&lt;AE21,1,0)</f>
        <v>0</v>
      </c>
      <c r="AJ21" s="14" t="str">
        <f>I21</f>
        <v>B</v>
      </c>
      <c r="AK21" s="14" t="str">
        <f>J21</f>
        <v/>
      </c>
      <c r="AL21" s="15" t="b">
        <f>IF(M21&lt;&gt;"",IF(M21&gt;M22,1,0))</f>
        <v>0</v>
      </c>
      <c r="AM21" s="15" t="b">
        <f t="shared" ref="AM21" si="15">IF(N21&lt;&gt;"",IF(N21&gt;N22,1,0))</f>
        <v>0</v>
      </c>
      <c r="AN21" s="15" t="b">
        <f t="shared" ref="AN21" si="16">IF(O21&lt;&gt;"",IF(O21&gt;O22,1,0))</f>
        <v>0</v>
      </c>
      <c r="AO21" s="15">
        <f>COUNTIF(AL21:AN21,1)</f>
        <v>0</v>
      </c>
      <c r="AP21" s="15">
        <f>COUNTIF(AL21:AN21,0)</f>
        <v>0</v>
      </c>
      <c r="AQ21" s="15">
        <f>SUM(M21:O21)</f>
        <v>0</v>
      </c>
      <c r="AR21" s="15">
        <f>AQ22</f>
        <v>0</v>
      </c>
      <c r="AS21" s="16">
        <f>IF(AO21&gt;AP21,1,0)</f>
        <v>0</v>
      </c>
      <c r="AT21" s="16">
        <f>IF(AO21&lt;AP21,1,0)</f>
        <v>0</v>
      </c>
      <c r="AU21" s="14" t="str">
        <f>Q21</f>
        <v>C</v>
      </c>
      <c r="AV21" s="14" t="str">
        <f>R21</f>
        <v/>
      </c>
      <c r="AW21" s="15" t="b">
        <f>IF(U21&lt;&gt;"",IF(U21&gt;U22,1,0))</f>
        <v>0</v>
      </c>
      <c r="AX21" s="15" t="b">
        <f t="shared" ref="AX21" si="17">IF(V21&lt;&gt;"",IF(V21&gt;V22,1,0))</f>
        <v>0</v>
      </c>
      <c r="AY21" s="15" t="b">
        <f t="shared" ref="AY21" si="18">IF(W21&lt;&gt;"",IF(W21&gt;W22,1,0))</f>
        <v>0</v>
      </c>
      <c r="AZ21" s="15">
        <f>COUNTIF(AW21:AY21,1)</f>
        <v>0</v>
      </c>
      <c r="BA21" s="15">
        <f>COUNTIF(AW21:AY21,0)</f>
        <v>0</v>
      </c>
      <c r="BB21" s="15">
        <f>SUM(U21:W21)</f>
        <v>0</v>
      </c>
      <c r="BC21" s="15">
        <f>BB22</f>
        <v>0</v>
      </c>
      <c r="BD21" s="16">
        <f>IF(AZ21&gt;BA21,1,0)</f>
        <v>0</v>
      </c>
      <c r="BE21" s="16">
        <f>IF(AZ21&lt;BA21,1,0)</f>
        <v>0</v>
      </c>
    </row>
    <row r="22" spans="1:57" ht="15.65" thickBot="1" x14ac:dyDescent="0.35">
      <c r="A22" s="2" t="s">
        <v>0</v>
      </c>
      <c r="B22" s="21" t="str">
        <f>IF($B$12&lt;&gt;"",$B$12,"")</f>
        <v/>
      </c>
      <c r="C22" s="22"/>
      <c r="D22" s="23"/>
      <c r="E22" s="18"/>
      <c r="F22" s="19"/>
      <c r="G22" s="19"/>
      <c r="H22" s="1"/>
      <c r="I22" s="2" t="s">
        <v>14</v>
      </c>
      <c r="J22" s="21" t="str">
        <f>IF($B$13&lt;&gt;"",$B$13,"")</f>
        <v/>
      </c>
      <c r="K22" s="22"/>
      <c r="L22" s="23"/>
      <c r="M22" s="18"/>
      <c r="N22" s="19"/>
      <c r="O22" s="19"/>
      <c r="P22" s="1"/>
      <c r="Q22" s="2" t="s">
        <v>14</v>
      </c>
      <c r="R22" s="21" t="str">
        <f>IF($B$13&lt;&gt;"",$B$13,"")</f>
        <v/>
      </c>
      <c r="S22" s="22"/>
      <c r="T22" s="23"/>
      <c r="U22" s="18"/>
      <c r="V22" s="19"/>
      <c r="W22" s="19"/>
      <c r="Y22" s="14" t="str">
        <f>A22</f>
        <v>C</v>
      </c>
      <c r="Z22" s="14" t="str">
        <f>B22</f>
        <v/>
      </c>
      <c r="AA22" s="15" t="b">
        <f>IF(E22&lt;&gt;"",IF(E22&gt;E21,1,0))</f>
        <v>0</v>
      </c>
      <c r="AB22" s="15" t="b">
        <f t="shared" ref="AB22" si="19">IF(F22&lt;&gt;"",IF(F22&gt;F21,1,0))</f>
        <v>0</v>
      </c>
      <c r="AC22" s="15" t="b">
        <f t="shared" ref="AC22" si="20">IF(G22&lt;&gt;"",IF(G22&gt;G21,1,0))</f>
        <v>0</v>
      </c>
      <c r="AD22" s="15">
        <f>COUNTIF(AA22:AC22,1)</f>
        <v>0</v>
      </c>
      <c r="AE22" s="15">
        <f>COUNTIF(AA22:AC22,0)</f>
        <v>0</v>
      </c>
      <c r="AF22" s="15">
        <f>SUM(E22:G22)</f>
        <v>0</v>
      </c>
      <c r="AG22" s="15">
        <f>AF21</f>
        <v>0</v>
      </c>
      <c r="AH22" s="16">
        <f>IF(AD22&gt;AE22,1,0)</f>
        <v>0</v>
      </c>
      <c r="AI22" s="16">
        <f>IF(AD22&lt;AE22,1,0)</f>
        <v>0</v>
      </c>
      <c r="AJ22" s="14" t="str">
        <f>I22</f>
        <v>D</v>
      </c>
      <c r="AK22" s="14" t="str">
        <f>J22</f>
        <v/>
      </c>
      <c r="AL22" s="15" t="b">
        <f>IF(M22&lt;&gt;"",IF(M22&gt;M21,1,0))</f>
        <v>0</v>
      </c>
      <c r="AM22" s="15" t="b">
        <f t="shared" ref="AM22" si="21">IF(N22&lt;&gt;"",IF(N22&gt;N21,1,0))</f>
        <v>0</v>
      </c>
      <c r="AN22" s="15" t="b">
        <f t="shared" ref="AN22" si="22">IF(O22&lt;&gt;"",IF(O22&gt;O21,1,0))</f>
        <v>0</v>
      </c>
      <c r="AO22" s="15">
        <f>COUNTIF(AL22:AN22,1)</f>
        <v>0</v>
      </c>
      <c r="AP22" s="15">
        <f>COUNTIF(AL22:AN22,0)</f>
        <v>0</v>
      </c>
      <c r="AQ22" s="15">
        <f>SUM(M22:O22)</f>
        <v>0</v>
      </c>
      <c r="AR22" s="15">
        <f>AQ21</f>
        <v>0</v>
      </c>
      <c r="AS22" s="16">
        <f>IF(AO22&gt;AP22,1,0)</f>
        <v>0</v>
      </c>
      <c r="AT22" s="16">
        <f>IF(AO22&lt;AP22,1,0)</f>
        <v>0</v>
      </c>
      <c r="AU22" s="14" t="str">
        <f>Q22</f>
        <v>D</v>
      </c>
      <c r="AV22" s="14" t="str">
        <f>R22</f>
        <v/>
      </c>
      <c r="AW22" s="15" t="b">
        <f>IF(U22&lt;&gt;"",IF(U22&gt;U21,1,0))</f>
        <v>0</v>
      </c>
      <c r="AX22" s="15" t="b">
        <f t="shared" ref="AX22" si="23">IF(V22&lt;&gt;"",IF(V22&gt;V21,1,0))</f>
        <v>0</v>
      </c>
      <c r="AY22" s="15" t="b">
        <f t="shared" ref="AY22" si="24">IF(W22&lt;&gt;"",IF(W22&gt;W21,1,0))</f>
        <v>0</v>
      </c>
      <c r="AZ22" s="15">
        <f>COUNTIF(AW22:AY22,1)</f>
        <v>0</v>
      </c>
      <c r="BA22" s="15">
        <f>COUNTIF(AW22:AY22,0)</f>
        <v>0</v>
      </c>
      <c r="BB22" s="15">
        <f>SUM(U22:W22)</f>
        <v>0</v>
      </c>
      <c r="BC22" s="15">
        <f>BB21</f>
        <v>0</v>
      </c>
      <c r="BD22" s="16">
        <f>IF(AZ22&gt;BA22,1,0)</f>
        <v>0</v>
      </c>
      <c r="BE22" s="16">
        <f>IF(AZ22&lt;BA22,1,0)</f>
        <v>0</v>
      </c>
    </row>
    <row r="24" spans="1:57" ht="4.55" customHeight="1" x14ac:dyDescent="0.3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</row>
    <row r="26" spans="1:57" ht="17.55" x14ac:dyDescent="0.3">
      <c r="A26" s="8" t="s">
        <v>16</v>
      </c>
      <c r="C26" s="29"/>
      <c r="D26" s="29"/>
      <c r="E26" s="29"/>
      <c r="I26" t="s">
        <v>27</v>
      </c>
      <c r="U26" s="42"/>
      <c r="V26" s="43"/>
      <c r="W26" s="43"/>
    </row>
    <row r="27" spans="1:57" ht="17.55" x14ac:dyDescent="0.3">
      <c r="A27" s="8"/>
      <c r="C27" s="7"/>
      <c r="D27" s="7"/>
      <c r="E27" s="7"/>
    </row>
    <row r="28" spans="1:57" ht="15.65" thickBot="1" x14ac:dyDescent="0.35">
      <c r="A28" s="3"/>
      <c r="B28" s="1" t="s">
        <v>26</v>
      </c>
      <c r="D28" s="3"/>
      <c r="E28" s="7" t="s">
        <v>15</v>
      </c>
      <c r="F28" s="7" t="s">
        <v>14</v>
      </c>
      <c r="G28" s="7" t="s">
        <v>13</v>
      </c>
      <c r="H28" s="7" t="s">
        <v>12</v>
      </c>
      <c r="I28" s="7" t="s">
        <v>11</v>
      </c>
      <c r="J28" s="7" t="s">
        <v>10</v>
      </c>
      <c r="K28" s="30" t="s">
        <v>9</v>
      </c>
      <c r="L28" s="30"/>
      <c r="M28" s="30" t="s">
        <v>8</v>
      </c>
      <c r="N28" s="30"/>
      <c r="O28" s="30" t="s">
        <v>7</v>
      </c>
      <c r="P28" s="30"/>
      <c r="S28" t="s">
        <v>30</v>
      </c>
      <c r="U28" s="17"/>
      <c r="V28" s="41" t="s">
        <v>9</v>
      </c>
      <c r="AB28" s="12" t="s">
        <v>43</v>
      </c>
    </row>
    <row r="29" spans="1:57" ht="15.65" thickBot="1" x14ac:dyDescent="0.35">
      <c r="A29" s="6" t="s">
        <v>1</v>
      </c>
      <c r="B29" s="24"/>
      <c r="C29" s="25"/>
      <c r="D29" s="26"/>
      <c r="E29" s="10">
        <f>AH36+AS36+BD36</f>
        <v>0</v>
      </c>
      <c r="F29" s="10">
        <f>AI36+AT36+BE36</f>
        <v>0</v>
      </c>
      <c r="G29" s="10">
        <f>AD36+AO36+AZ36</f>
        <v>0</v>
      </c>
      <c r="H29" s="10">
        <f>AE36+AP36+BA36</f>
        <v>0</v>
      </c>
      <c r="I29" s="10">
        <f>AF36+AQ36+BB36</f>
        <v>0</v>
      </c>
      <c r="J29" s="10">
        <f>AG36+AR36+BC36</f>
        <v>0</v>
      </c>
      <c r="K29" s="27">
        <f>IF($V$7="Sets",G29*$AA$1+H29*$AA$2,E29*$AA$3+F29*$AA$4)</f>
        <v>0</v>
      </c>
      <c r="L29" s="27"/>
      <c r="M29" s="28" t="str">
        <f>IF(H29&gt;0,G29/H29,"MAX")</f>
        <v>MAX</v>
      </c>
      <c r="N29" s="28"/>
      <c r="O29" s="28" t="str">
        <f>IF(J29&gt;0,I29/J29,"MAX")</f>
        <v>MAX</v>
      </c>
      <c r="P29" s="28"/>
      <c r="R29">
        <v>1</v>
      </c>
      <c r="S29" s="49" t="str">
        <f>IF(B29&lt;&gt;"",VLOOKUP(R29,$Y$29:$Z$32,2,FALSE),"")</f>
        <v/>
      </c>
      <c r="T29" s="50"/>
      <c r="U29" s="50"/>
      <c r="V29" s="40" t="str">
        <f>IF(S29&lt;&gt;"",VLOOKUP(S29,$B$29:$L$32,10,FALSE),"")</f>
        <v/>
      </c>
      <c r="Y29" s="12">
        <f>AB29</f>
        <v>1</v>
      </c>
      <c r="Z29" s="13">
        <f>B29</f>
        <v>0</v>
      </c>
      <c r="AA29" s="13">
        <f>IF(K29&lt;&gt;"",K29*10000+IF(M29="MAX",1000,M29*100)+IF(O29="MAX",100,O29*10)+4,0)</f>
        <v>1104</v>
      </c>
      <c r="AB29" s="16">
        <f>RANK(AA29,$AA$29:$AA$32)</f>
        <v>1</v>
      </c>
    </row>
    <row r="30" spans="1:57" ht="15.65" thickBot="1" x14ac:dyDescent="0.35">
      <c r="A30" s="6" t="s">
        <v>6</v>
      </c>
      <c r="B30" s="24"/>
      <c r="C30" s="25"/>
      <c r="D30" s="26"/>
      <c r="E30" s="10">
        <f>AS40+BD37+AH40</f>
        <v>0</v>
      </c>
      <c r="F30" s="10">
        <f>AT40+BE37+AI40</f>
        <v>0</v>
      </c>
      <c r="G30" s="10">
        <f>AD40+AO40+AZ37</f>
        <v>0</v>
      </c>
      <c r="H30" s="10">
        <f>AE40+AP40+BA37</f>
        <v>0</v>
      </c>
      <c r="I30" s="10">
        <f>AF40+AQ40+BB37</f>
        <v>0</v>
      </c>
      <c r="J30" s="10">
        <f>AG40+AR40+BC37</f>
        <v>0</v>
      </c>
      <c r="K30" s="27">
        <f>IF($V$7="Sets",G30*$AA$1+H30*$AA$2,E30*$AA$3+F30*$AA$4)</f>
        <v>0</v>
      </c>
      <c r="L30" s="27"/>
      <c r="M30" s="28" t="str">
        <f t="shared" ref="M30:M32" si="25">IF(H30&gt;0,G30/H30,"MAX")</f>
        <v>MAX</v>
      </c>
      <c r="N30" s="28"/>
      <c r="O30" s="28" t="str">
        <f t="shared" ref="O30:O32" si="26">IF(J30&gt;0,I30/J30,"MAX")</f>
        <v>MAX</v>
      </c>
      <c r="P30" s="28"/>
      <c r="R30">
        <v>2</v>
      </c>
      <c r="S30" s="49" t="str">
        <f t="shared" ref="S30:S32" si="27">IF(B30&lt;&gt;"",VLOOKUP(R30,$Y$29:$Z$32,2,FALSE),"")</f>
        <v/>
      </c>
      <c r="T30" s="50"/>
      <c r="U30" s="50"/>
      <c r="V30" s="40" t="str">
        <f>IF(S30&lt;&gt;"",VLOOKUP(S30,$B$29:$L$32,10,FALSE),"")</f>
        <v/>
      </c>
      <c r="Y30" s="12">
        <f t="shared" ref="Y30:Y32" si="28">AB30</f>
        <v>2</v>
      </c>
      <c r="Z30" s="13">
        <f t="shared" ref="Z30:Z32" si="29">B30</f>
        <v>0</v>
      </c>
      <c r="AA30" s="13">
        <f>IF(K30&lt;&gt;"",K30*10000+IF(M30="MAX",1000,M30*100)+IF(O30="MAX",100,O30*10)+3,0)</f>
        <v>1103</v>
      </c>
      <c r="AB30" s="16">
        <f t="shared" ref="AB30:AB32" si="30">RANK(AA30,$AA$29:$AA$32)</f>
        <v>2</v>
      </c>
    </row>
    <row r="31" spans="1:57" ht="15.65" thickBot="1" x14ac:dyDescent="0.35">
      <c r="A31" s="6" t="s">
        <v>0</v>
      </c>
      <c r="B31" s="24"/>
      <c r="C31" s="25"/>
      <c r="D31" s="26"/>
      <c r="E31" s="10">
        <f>AH41+AS37+BD40</f>
        <v>0</v>
      </c>
      <c r="F31" s="10">
        <f>AI41+AT37+BE40</f>
        <v>0</v>
      </c>
      <c r="G31" s="10">
        <f>AD41+AO37+AZ40</f>
        <v>0</v>
      </c>
      <c r="H31" s="10">
        <f>AE41+AP37+BA40</f>
        <v>0</v>
      </c>
      <c r="I31" s="10">
        <f>AF41+AQ37+BB40</f>
        <v>0</v>
      </c>
      <c r="J31" s="10">
        <f>AG41+AR37+BC40</f>
        <v>0</v>
      </c>
      <c r="K31" s="27">
        <f>IF($V$7="Sets",G31*$AA$1+H31*$AA$2,E31*$AA$3+F31*$AA$4)</f>
        <v>0</v>
      </c>
      <c r="L31" s="27"/>
      <c r="M31" s="28" t="str">
        <f t="shared" si="25"/>
        <v>MAX</v>
      </c>
      <c r="N31" s="28"/>
      <c r="O31" s="28" t="str">
        <f t="shared" si="26"/>
        <v>MAX</v>
      </c>
      <c r="P31" s="28"/>
      <c r="R31">
        <v>3</v>
      </c>
      <c r="S31" s="49" t="str">
        <f t="shared" si="27"/>
        <v/>
      </c>
      <c r="T31" s="50"/>
      <c r="U31" s="50"/>
      <c r="V31" s="40" t="str">
        <f>IF(S31&lt;&gt;"",VLOOKUP(S31,$B$29:$L$32,10,FALSE),"")</f>
        <v/>
      </c>
      <c r="Y31" s="12">
        <f t="shared" si="28"/>
        <v>3</v>
      </c>
      <c r="Z31" s="13">
        <f t="shared" si="29"/>
        <v>0</v>
      </c>
      <c r="AA31" s="13">
        <f>IF(K31&lt;&gt;"",K31*10000+IF(M31="MAX",1000,M31*100)+IF(O31="MAX",100,O31*10)+2,0)</f>
        <v>1102</v>
      </c>
      <c r="AB31" s="16">
        <f t="shared" si="30"/>
        <v>3</v>
      </c>
    </row>
    <row r="32" spans="1:57" ht="15.65" thickBot="1" x14ac:dyDescent="0.35">
      <c r="A32" s="6" t="s">
        <v>14</v>
      </c>
      <c r="B32" s="24"/>
      <c r="C32" s="25"/>
      <c r="D32" s="26"/>
      <c r="E32" s="10">
        <f>AH37+AS41+BD41</f>
        <v>0</v>
      </c>
      <c r="F32" s="10">
        <f>AI37+AT41+BE41</f>
        <v>0</v>
      </c>
      <c r="G32" s="10">
        <f>AD37+AO41+AZ41</f>
        <v>0</v>
      </c>
      <c r="H32" s="10">
        <f t="shared" ref="H32" si="31">AE37+AP41+BA41</f>
        <v>0</v>
      </c>
      <c r="I32" s="10">
        <f t="shared" ref="I32" si="32">AF37+AQ41+BB41</f>
        <v>0</v>
      </c>
      <c r="J32" s="10">
        <f t="shared" ref="J32" si="33">AG37+AR41+BC41</f>
        <v>0</v>
      </c>
      <c r="K32" s="27">
        <f>IF($V$7="Sets",G32*$AA$1+H32*$AA$2,E32*$AA$3+F32*$AA$4)</f>
        <v>0</v>
      </c>
      <c r="L32" s="27"/>
      <c r="M32" s="28" t="str">
        <f t="shared" si="25"/>
        <v>MAX</v>
      </c>
      <c r="N32" s="28"/>
      <c r="O32" s="28" t="str">
        <f t="shared" si="26"/>
        <v>MAX</v>
      </c>
      <c r="P32" s="28"/>
      <c r="R32">
        <v>4</v>
      </c>
      <c r="S32" s="49" t="str">
        <f t="shared" si="27"/>
        <v/>
      </c>
      <c r="T32" s="50"/>
      <c r="U32" s="50"/>
      <c r="V32" s="40" t="str">
        <f t="shared" ref="V30:V32" si="34">IF(S32&lt;&gt;"",VLOOKUP(S32,$B$29:$L$32,10,FALSE),"")</f>
        <v/>
      </c>
      <c r="Y32" s="12">
        <f t="shared" si="28"/>
        <v>4</v>
      </c>
      <c r="Z32" s="13">
        <f t="shared" si="29"/>
        <v>0</v>
      </c>
      <c r="AA32" s="13">
        <f>IF(K32&lt;&gt;"",K32*10000+IF(M32="MAX",1000,M32*100)+IF(O32="MAX",100,O32*10)+1,0)</f>
        <v>1101</v>
      </c>
      <c r="AB32" s="16">
        <f t="shared" si="30"/>
        <v>4</v>
      </c>
    </row>
    <row r="34" spans="1:57" x14ac:dyDescent="0.3">
      <c r="B34" s="30" t="s">
        <v>34</v>
      </c>
      <c r="C34" s="30"/>
      <c r="D34" s="30"/>
      <c r="E34" s="30"/>
      <c r="F34" s="30"/>
      <c r="G34" s="30"/>
      <c r="J34" s="30" t="s">
        <v>35</v>
      </c>
      <c r="K34" s="30"/>
      <c r="L34" s="30"/>
      <c r="M34" s="30"/>
      <c r="N34" s="30"/>
      <c r="O34" s="30"/>
      <c r="R34" s="30" t="s">
        <v>36</v>
      </c>
      <c r="S34" s="30"/>
      <c r="T34" s="30"/>
      <c r="U34" s="30"/>
      <c r="V34" s="30"/>
      <c r="W34" s="30"/>
    </row>
    <row r="35" spans="1:57" ht="15.65" thickBot="1" x14ac:dyDescent="0.35">
      <c r="A35" s="3"/>
      <c r="B35" s="4" t="s">
        <v>5</v>
      </c>
      <c r="C35" s="3"/>
      <c r="D35" s="3"/>
      <c r="E35" s="5" t="s">
        <v>4</v>
      </c>
      <c r="F35" s="5" t="s">
        <v>3</v>
      </c>
      <c r="G35" s="5" t="s">
        <v>2</v>
      </c>
      <c r="H35" s="4"/>
      <c r="I35" s="3"/>
      <c r="J35" s="4" t="s">
        <v>25</v>
      </c>
      <c r="K35" s="3"/>
      <c r="L35" s="3"/>
      <c r="M35" s="5" t="s">
        <v>4</v>
      </c>
      <c r="N35" s="5" t="s">
        <v>3</v>
      </c>
      <c r="O35" s="5" t="s">
        <v>2</v>
      </c>
      <c r="P35" s="3"/>
      <c r="Q35" s="3"/>
      <c r="R35" s="4" t="s">
        <v>32</v>
      </c>
      <c r="S35" s="3"/>
      <c r="T35" s="3"/>
      <c r="U35" s="5" t="s">
        <v>4</v>
      </c>
      <c r="V35" s="5" t="s">
        <v>3</v>
      </c>
      <c r="W35" s="5" t="s">
        <v>2</v>
      </c>
      <c r="Y35" s="13"/>
      <c r="Z35" s="14" t="str">
        <f>B35</f>
        <v>match 1</v>
      </c>
      <c r="AA35" s="15" t="s">
        <v>21</v>
      </c>
      <c r="AB35" s="15" t="s">
        <v>22</v>
      </c>
      <c r="AC35" s="15" t="s">
        <v>23</v>
      </c>
      <c r="AD35" s="15" t="s">
        <v>13</v>
      </c>
      <c r="AE35" s="15" t="s">
        <v>12</v>
      </c>
      <c r="AF35" s="15" t="s">
        <v>11</v>
      </c>
      <c r="AG35" s="15" t="s">
        <v>10</v>
      </c>
      <c r="AH35" s="15" t="s">
        <v>15</v>
      </c>
      <c r="AI35" s="15" t="s">
        <v>14</v>
      </c>
      <c r="AJ35" s="15"/>
      <c r="AK35" s="14" t="str">
        <f>J35</f>
        <v>match 3</v>
      </c>
      <c r="AL35" s="15" t="s">
        <v>21</v>
      </c>
      <c r="AM35" s="15" t="s">
        <v>22</v>
      </c>
      <c r="AN35" s="15" t="s">
        <v>23</v>
      </c>
      <c r="AO35" s="15" t="s">
        <v>13</v>
      </c>
      <c r="AP35" s="15" t="s">
        <v>12</v>
      </c>
      <c r="AQ35" s="15" t="s">
        <v>11</v>
      </c>
      <c r="AR35" s="15" t="s">
        <v>10</v>
      </c>
      <c r="AS35" s="15" t="s">
        <v>15</v>
      </c>
      <c r="AT35" s="15" t="s">
        <v>14</v>
      </c>
      <c r="AU35" s="15"/>
      <c r="AV35" s="14" t="str">
        <f>R35</f>
        <v>match 5</v>
      </c>
      <c r="AW35" s="15" t="s">
        <v>21</v>
      </c>
      <c r="AX35" s="15" t="s">
        <v>22</v>
      </c>
      <c r="AY35" s="15" t="s">
        <v>23</v>
      </c>
      <c r="AZ35" s="15" t="s">
        <v>13</v>
      </c>
      <c r="BA35" s="15" t="s">
        <v>12</v>
      </c>
      <c r="BB35" s="15" t="s">
        <v>11</v>
      </c>
      <c r="BC35" s="15" t="s">
        <v>10</v>
      </c>
      <c r="BD35" s="15" t="s">
        <v>15</v>
      </c>
      <c r="BE35" s="15" t="s">
        <v>14</v>
      </c>
    </row>
    <row r="36" spans="1:57" ht="15.65" thickBot="1" x14ac:dyDescent="0.35">
      <c r="A36" s="2" t="s">
        <v>1</v>
      </c>
      <c r="B36" s="21" t="str">
        <f>IF($B$29&lt;&gt;"",$B$29,"")</f>
        <v/>
      </c>
      <c r="C36" s="22"/>
      <c r="D36" s="23"/>
      <c r="E36" s="18"/>
      <c r="F36" s="19"/>
      <c r="G36" s="19"/>
      <c r="H36" s="1"/>
      <c r="I36" s="2" t="s">
        <v>1</v>
      </c>
      <c r="J36" s="21" t="str">
        <f>B36</f>
        <v/>
      </c>
      <c r="K36" s="22"/>
      <c r="L36" s="23"/>
      <c r="M36" s="18"/>
      <c r="N36" s="19"/>
      <c r="O36" s="19"/>
      <c r="P36" s="1"/>
      <c r="Q36" s="2" t="s">
        <v>1</v>
      </c>
      <c r="R36" s="21" t="str">
        <f>B36</f>
        <v/>
      </c>
      <c r="S36" s="22"/>
      <c r="T36" s="23"/>
      <c r="U36" s="18"/>
      <c r="V36" s="19"/>
      <c r="W36" s="19"/>
      <c r="Y36" s="14" t="str">
        <f>A36</f>
        <v>A</v>
      </c>
      <c r="Z36" s="14" t="str">
        <f>B36</f>
        <v/>
      </c>
      <c r="AA36" s="15" t="b">
        <f>IF(E36&lt;&gt;"",IF(E36&gt;E37,1,0))</f>
        <v>0</v>
      </c>
      <c r="AB36" s="15" t="b">
        <f>IF(F36&lt;&gt;"",IF(F36&gt;F37,1,0))</f>
        <v>0</v>
      </c>
      <c r="AC36" s="15" t="b">
        <f>IF(G36&lt;&gt;"",IF(G36&gt;G37,1,0))</f>
        <v>0</v>
      </c>
      <c r="AD36" s="15">
        <f>COUNTIF(AA36:AC36,1)</f>
        <v>0</v>
      </c>
      <c r="AE36" s="15">
        <f>COUNTIF(AA36:AC36,0)</f>
        <v>0</v>
      </c>
      <c r="AF36" s="15">
        <f>SUM(E36:G36)</f>
        <v>0</v>
      </c>
      <c r="AG36" s="15">
        <f>AF37</f>
        <v>0</v>
      </c>
      <c r="AH36" s="16">
        <f>IF(AD36&gt;AE36,1,0)</f>
        <v>0</v>
      </c>
      <c r="AI36" s="16">
        <f>IF(AD36&lt;AE36,1,0)</f>
        <v>0</v>
      </c>
      <c r="AJ36" s="14" t="str">
        <f>I36</f>
        <v>A</v>
      </c>
      <c r="AK36" s="14" t="str">
        <f>J36</f>
        <v/>
      </c>
      <c r="AL36" s="15" t="b">
        <f>IF(M36&lt;&gt;"",IF(M36&gt;M37,1,0))</f>
        <v>0</v>
      </c>
      <c r="AM36" s="15" t="b">
        <f t="shared" ref="AM36" si="35">IF(N36&lt;&gt;"",IF(N36&gt;N37,1,0))</f>
        <v>0</v>
      </c>
      <c r="AN36" s="15" t="b">
        <f t="shared" ref="AN36" si="36">IF(O36&lt;&gt;"",IF(O36&gt;O37,1,0))</f>
        <v>0</v>
      </c>
      <c r="AO36" s="15">
        <f>COUNTIF(AL36:AN36,1)</f>
        <v>0</v>
      </c>
      <c r="AP36" s="15">
        <f>COUNTIF(AL36:AN36,0)</f>
        <v>0</v>
      </c>
      <c r="AQ36" s="15">
        <f>SUM(M36:O36)</f>
        <v>0</v>
      </c>
      <c r="AR36" s="15">
        <f>AQ37</f>
        <v>0</v>
      </c>
      <c r="AS36" s="16">
        <f>IF(AO36&gt;AP36,1,0)</f>
        <v>0</v>
      </c>
      <c r="AT36" s="16">
        <f>IF(AO36&lt;AP36,1,0)</f>
        <v>0</v>
      </c>
      <c r="AU36" s="14" t="str">
        <f>Q36</f>
        <v>A</v>
      </c>
      <c r="AV36" s="14" t="str">
        <f>R36</f>
        <v/>
      </c>
      <c r="AW36" s="15" t="b">
        <f>IF(U36&lt;&gt;"",IF(U36&gt;U37,1,0))</f>
        <v>0</v>
      </c>
      <c r="AX36" s="15" t="b">
        <f t="shared" ref="AX36" si="37">IF(V36&lt;&gt;"",IF(V36&gt;V37,1,0))</f>
        <v>0</v>
      </c>
      <c r="AY36" s="15" t="b">
        <f t="shared" ref="AY36" si="38">IF(W36&lt;&gt;"",IF(W36&gt;W37,1,0))</f>
        <v>0</v>
      </c>
      <c r="AZ36" s="15">
        <f>COUNTIF(AW36:AY36,1)</f>
        <v>0</v>
      </c>
      <c r="BA36" s="15">
        <f>COUNTIF(AW36:AY36,0)</f>
        <v>0</v>
      </c>
      <c r="BB36" s="15">
        <f>SUM(U36:W36)</f>
        <v>0</v>
      </c>
      <c r="BC36" s="15">
        <f>BB37</f>
        <v>0</v>
      </c>
      <c r="BD36" s="16">
        <f>IF(AZ36&gt;BA36,1,0)</f>
        <v>0</v>
      </c>
      <c r="BE36" s="16">
        <f>IF(AZ36&lt;BA36,1,0)</f>
        <v>0</v>
      </c>
    </row>
    <row r="37" spans="1:57" ht="15.65" thickBot="1" x14ac:dyDescent="0.35">
      <c r="A37" s="2" t="s">
        <v>14</v>
      </c>
      <c r="B37" s="21" t="str">
        <f>IF($B$32&lt;&gt;"",$B$32,"")</f>
        <v/>
      </c>
      <c r="C37" s="22"/>
      <c r="D37" s="23"/>
      <c r="E37" s="18"/>
      <c r="F37" s="19"/>
      <c r="G37" s="19"/>
      <c r="H37" s="1"/>
      <c r="I37" s="2" t="s">
        <v>0</v>
      </c>
      <c r="J37" s="21" t="str">
        <f>B41</f>
        <v/>
      </c>
      <c r="K37" s="22"/>
      <c r="L37" s="23"/>
      <c r="M37" s="18"/>
      <c r="N37" s="19"/>
      <c r="O37" s="19"/>
      <c r="P37" s="1"/>
      <c r="Q37" s="2" t="s">
        <v>6</v>
      </c>
      <c r="R37" s="21" t="str">
        <f>B40</f>
        <v/>
      </c>
      <c r="S37" s="22"/>
      <c r="T37" s="23"/>
      <c r="U37" s="18"/>
      <c r="V37" s="19"/>
      <c r="W37" s="19"/>
      <c r="Y37" s="14" t="str">
        <f>A37</f>
        <v>D</v>
      </c>
      <c r="Z37" s="14" t="str">
        <f>B37</f>
        <v/>
      </c>
      <c r="AA37" s="15" t="b">
        <f>IF(E37&lt;&gt;"",IF(E37&gt;E36,1,0))</f>
        <v>0</v>
      </c>
      <c r="AB37" s="15" t="b">
        <f t="shared" ref="AB37" si="39">IF(F37&lt;&gt;"",IF(F37&gt;F36,1,0))</f>
        <v>0</v>
      </c>
      <c r="AC37" s="15" t="b">
        <f t="shared" ref="AC37" si="40">IF(G37&lt;&gt;"",IF(G37&gt;G36,1,0))</f>
        <v>0</v>
      </c>
      <c r="AD37" s="15">
        <f>COUNTIF(AA37:AC37,1)</f>
        <v>0</v>
      </c>
      <c r="AE37" s="15">
        <f>COUNTIF(AA37:AC37,0)</f>
        <v>0</v>
      </c>
      <c r="AF37" s="15">
        <f>SUM(E37:G37)</f>
        <v>0</v>
      </c>
      <c r="AG37" s="15">
        <f>AF36</f>
        <v>0</v>
      </c>
      <c r="AH37" s="16">
        <f>IF(AD37&gt;AE37,1,0)</f>
        <v>0</v>
      </c>
      <c r="AI37" s="16">
        <f>IF(AD37&lt;AE37,1,0)</f>
        <v>0</v>
      </c>
      <c r="AJ37" s="14" t="str">
        <f>I37</f>
        <v>C</v>
      </c>
      <c r="AK37" s="14" t="str">
        <f>J37</f>
        <v/>
      </c>
      <c r="AL37" s="15" t="b">
        <f>IF(M37&lt;&gt;"",IF(M37&gt;M36,1,0))</f>
        <v>0</v>
      </c>
      <c r="AM37" s="15" t="b">
        <f t="shared" ref="AM37" si="41">IF(N37&lt;&gt;"",IF(N37&gt;N36,1,0))</f>
        <v>0</v>
      </c>
      <c r="AN37" s="15" t="b">
        <f t="shared" ref="AN37" si="42">IF(O37&lt;&gt;"",IF(O37&gt;O36,1,0))</f>
        <v>0</v>
      </c>
      <c r="AO37" s="15">
        <f>COUNTIF(AL37:AN37,1)</f>
        <v>0</v>
      </c>
      <c r="AP37" s="15">
        <f>COUNTIF(AL37:AN37,0)</f>
        <v>0</v>
      </c>
      <c r="AQ37" s="15">
        <f>SUM(M37:O37)</f>
        <v>0</v>
      </c>
      <c r="AR37" s="15">
        <f>AQ36</f>
        <v>0</v>
      </c>
      <c r="AS37" s="16">
        <f>IF(AO37&gt;AP37,1,0)</f>
        <v>0</v>
      </c>
      <c r="AT37" s="16">
        <f>IF(AO37&lt;AP37,1,0)</f>
        <v>0</v>
      </c>
      <c r="AU37" s="14" t="str">
        <f>Q37</f>
        <v>B</v>
      </c>
      <c r="AV37" s="14" t="str">
        <f>R37</f>
        <v/>
      </c>
      <c r="AW37" s="15" t="b">
        <f>IF(U37&lt;&gt;"",IF(U37&gt;U36,1,0))</f>
        <v>0</v>
      </c>
      <c r="AX37" s="15" t="b">
        <f t="shared" ref="AX37" si="43">IF(V37&lt;&gt;"",IF(V37&gt;V36,1,0))</f>
        <v>0</v>
      </c>
      <c r="AY37" s="15" t="b">
        <f t="shared" ref="AY37" si="44">IF(W37&lt;&gt;"",IF(W37&gt;W36,1,0))</f>
        <v>0</v>
      </c>
      <c r="AZ37" s="15">
        <f>COUNTIF(AW37:AY37,1)</f>
        <v>0</v>
      </c>
      <c r="BA37" s="15">
        <f>COUNTIF(AW37:AY37,0)</f>
        <v>0</v>
      </c>
      <c r="BB37" s="15">
        <f>SUM(U37:W37)</f>
        <v>0</v>
      </c>
      <c r="BC37" s="15">
        <f>BB36</f>
        <v>0</v>
      </c>
      <c r="BD37" s="16">
        <f>IF(AZ37&gt;BA37,1,0)</f>
        <v>0</v>
      </c>
      <c r="BE37" s="16">
        <f>IF(AZ37&lt;BA37,1,0)</f>
        <v>0</v>
      </c>
    </row>
    <row r="39" spans="1:57" ht="15.65" thickBot="1" x14ac:dyDescent="0.35">
      <c r="A39" s="3"/>
      <c r="B39" s="4" t="s">
        <v>24</v>
      </c>
      <c r="C39" s="3"/>
      <c r="D39" s="3"/>
      <c r="E39" s="5" t="s">
        <v>4</v>
      </c>
      <c r="F39" s="5" t="s">
        <v>3</v>
      </c>
      <c r="G39" s="5" t="s">
        <v>2</v>
      </c>
      <c r="H39" s="4"/>
      <c r="I39" s="3"/>
      <c r="J39" s="4" t="s">
        <v>31</v>
      </c>
      <c r="K39" s="3"/>
      <c r="L39" s="3"/>
      <c r="M39" s="5" t="s">
        <v>4</v>
      </c>
      <c r="N39" s="5" t="s">
        <v>3</v>
      </c>
      <c r="O39" s="5" t="s">
        <v>2</v>
      </c>
      <c r="P39" s="3"/>
      <c r="Q39" s="3"/>
      <c r="R39" s="4" t="s">
        <v>33</v>
      </c>
      <c r="S39" s="3"/>
      <c r="T39" s="3"/>
      <c r="U39" s="5" t="s">
        <v>4</v>
      </c>
      <c r="V39" s="5" t="s">
        <v>3</v>
      </c>
      <c r="W39" s="5" t="s">
        <v>2</v>
      </c>
      <c r="Y39" s="13"/>
      <c r="Z39" s="14" t="str">
        <f>B39</f>
        <v>match 2</v>
      </c>
      <c r="AA39" s="15" t="s">
        <v>21</v>
      </c>
      <c r="AB39" s="15" t="s">
        <v>22</v>
      </c>
      <c r="AC39" s="15" t="s">
        <v>23</v>
      </c>
      <c r="AD39" s="15" t="s">
        <v>13</v>
      </c>
      <c r="AE39" s="15" t="s">
        <v>12</v>
      </c>
      <c r="AF39" s="15" t="s">
        <v>11</v>
      </c>
      <c r="AG39" s="15" t="s">
        <v>10</v>
      </c>
      <c r="AH39" s="15" t="s">
        <v>15</v>
      </c>
      <c r="AI39" s="15" t="s">
        <v>14</v>
      </c>
      <c r="AJ39" s="15"/>
      <c r="AK39" s="14" t="str">
        <f>J39</f>
        <v>match 4</v>
      </c>
      <c r="AL39" s="15" t="s">
        <v>21</v>
      </c>
      <c r="AM39" s="15" t="s">
        <v>22</v>
      </c>
      <c r="AN39" s="15" t="s">
        <v>23</v>
      </c>
      <c r="AO39" s="15" t="s">
        <v>13</v>
      </c>
      <c r="AP39" s="15" t="s">
        <v>12</v>
      </c>
      <c r="AQ39" s="15" t="s">
        <v>11</v>
      </c>
      <c r="AR39" s="15" t="s">
        <v>10</v>
      </c>
      <c r="AS39" s="15" t="s">
        <v>15</v>
      </c>
      <c r="AT39" s="15" t="s">
        <v>14</v>
      </c>
      <c r="AU39" s="15"/>
      <c r="AV39" s="14" t="str">
        <f>R39</f>
        <v>match 6</v>
      </c>
      <c r="AW39" s="15" t="s">
        <v>21</v>
      </c>
      <c r="AX39" s="15" t="s">
        <v>22</v>
      </c>
      <c r="AY39" s="15" t="s">
        <v>23</v>
      </c>
      <c r="AZ39" s="15" t="s">
        <v>13</v>
      </c>
      <c r="BA39" s="15" t="s">
        <v>12</v>
      </c>
      <c r="BB39" s="15" t="s">
        <v>11</v>
      </c>
      <c r="BC39" s="15" t="s">
        <v>10</v>
      </c>
      <c r="BD39" s="15" t="s">
        <v>15</v>
      </c>
      <c r="BE39" s="15" t="s">
        <v>14</v>
      </c>
    </row>
    <row r="40" spans="1:57" ht="15.65" thickBot="1" x14ac:dyDescent="0.35">
      <c r="A40" s="2" t="s">
        <v>6</v>
      </c>
      <c r="B40" s="21" t="str">
        <f>IF($B$30&lt;&gt;"",$B$30,"")</f>
        <v/>
      </c>
      <c r="C40" s="22"/>
      <c r="D40" s="23"/>
      <c r="E40" s="18"/>
      <c r="F40" s="19"/>
      <c r="G40" s="19"/>
      <c r="H40" s="1"/>
      <c r="I40" s="2" t="s">
        <v>6</v>
      </c>
      <c r="J40" s="21" t="str">
        <f>B40</f>
        <v/>
      </c>
      <c r="K40" s="22"/>
      <c r="L40" s="23"/>
      <c r="M40" s="18"/>
      <c r="N40" s="19"/>
      <c r="O40" s="19"/>
      <c r="P40" s="1"/>
      <c r="Q40" s="2" t="s">
        <v>0</v>
      </c>
      <c r="R40" s="21" t="str">
        <f>B41</f>
        <v/>
      </c>
      <c r="S40" s="22"/>
      <c r="T40" s="23"/>
      <c r="U40" s="18"/>
      <c r="V40" s="19"/>
      <c r="W40" s="19"/>
      <c r="Y40" s="14" t="str">
        <f>A40</f>
        <v>B</v>
      </c>
      <c r="Z40" s="14" t="str">
        <f>B40</f>
        <v/>
      </c>
      <c r="AA40" s="15" t="b">
        <f>IF(E40&lt;&gt;"",IF(E40&gt;E41,1,0))</f>
        <v>0</v>
      </c>
      <c r="AB40" s="15" t="b">
        <f>IF(F40&lt;&gt;"",IF(F40&gt;F41,1,0))</f>
        <v>0</v>
      </c>
      <c r="AC40" s="15" t="b">
        <f>IF(G40&lt;&gt;"",IF(G40&gt;G41,1,0))</f>
        <v>0</v>
      </c>
      <c r="AD40" s="15">
        <f>COUNTIF(AA40:AC40,1)</f>
        <v>0</v>
      </c>
      <c r="AE40" s="15">
        <f>COUNTIF(AA40:AC40,0)</f>
        <v>0</v>
      </c>
      <c r="AF40" s="15">
        <f>SUM(E40:G40)</f>
        <v>0</v>
      </c>
      <c r="AG40" s="15">
        <f>AF41</f>
        <v>0</v>
      </c>
      <c r="AH40" s="16">
        <f>IF(AD40&gt;AE40,1,0)</f>
        <v>0</v>
      </c>
      <c r="AI40" s="16">
        <f>IF(AD40&lt;AE40,1,0)</f>
        <v>0</v>
      </c>
      <c r="AJ40" s="14" t="str">
        <f>I40</f>
        <v>B</v>
      </c>
      <c r="AK40" s="14" t="str">
        <f>J40</f>
        <v/>
      </c>
      <c r="AL40" s="15" t="b">
        <f>IF(M40&lt;&gt;"",IF(M40&gt;M41,1,0))</f>
        <v>0</v>
      </c>
      <c r="AM40" s="15" t="b">
        <f t="shared" ref="AM40" si="45">IF(N40&lt;&gt;"",IF(N40&gt;N41,1,0))</f>
        <v>0</v>
      </c>
      <c r="AN40" s="15" t="b">
        <f t="shared" ref="AN40" si="46">IF(O40&lt;&gt;"",IF(O40&gt;O41,1,0))</f>
        <v>0</v>
      </c>
      <c r="AO40" s="15">
        <f>COUNTIF(AL40:AN40,1)</f>
        <v>0</v>
      </c>
      <c r="AP40" s="15">
        <f>COUNTIF(AL40:AN40,0)</f>
        <v>0</v>
      </c>
      <c r="AQ40" s="15">
        <f>SUM(M40:O40)</f>
        <v>0</v>
      </c>
      <c r="AR40" s="15">
        <f>AQ41</f>
        <v>0</v>
      </c>
      <c r="AS40" s="16">
        <f>IF(AO40&gt;AP40,1,0)</f>
        <v>0</v>
      </c>
      <c r="AT40" s="16">
        <f>IF(AO40&lt;AP40,1,0)</f>
        <v>0</v>
      </c>
      <c r="AU40" s="14" t="str">
        <f>Q40</f>
        <v>C</v>
      </c>
      <c r="AV40" s="14" t="str">
        <f>R40</f>
        <v/>
      </c>
      <c r="AW40" s="15" t="b">
        <f>IF(U40&lt;&gt;"",IF(U40&gt;U41,1,0))</f>
        <v>0</v>
      </c>
      <c r="AX40" s="15" t="b">
        <f t="shared" ref="AX40" si="47">IF(V40&lt;&gt;"",IF(V40&gt;V41,1,0))</f>
        <v>0</v>
      </c>
      <c r="AY40" s="15" t="b">
        <f t="shared" ref="AY40" si="48">IF(W40&lt;&gt;"",IF(W40&gt;W41,1,0))</f>
        <v>0</v>
      </c>
      <c r="AZ40" s="15">
        <f>COUNTIF(AW40:AY40,1)</f>
        <v>0</v>
      </c>
      <c r="BA40" s="15">
        <f>COUNTIF(AW40:AY40,0)</f>
        <v>0</v>
      </c>
      <c r="BB40" s="15">
        <f>SUM(U40:W40)</f>
        <v>0</v>
      </c>
      <c r="BC40" s="15">
        <f>BB41</f>
        <v>0</v>
      </c>
      <c r="BD40" s="16">
        <f>IF(AZ40&gt;BA40,1,0)</f>
        <v>0</v>
      </c>
      <c r="BE40" s="16">
        <f>IF(AZ40&lt;BA40,1,0)</f>
        <v>0</v>
      </c>
    </row>
    <row r="41" spans="1:57" ht="15.65" thickBot="1" x14ac:dyDescent="0.35">
      <c r="A41" s="2" t="s">
        <v>0</v>
      </c>
      <c r="B41" s="21" t="str">
        <f>IF($B$31&lt;&gt;"",$B$31,"")</f>
        <v/>
      </c>
      <c r="C41" s="22"/>
      <c r="D41" s="23"/>
      <c r="E41" s="18"/>
      <c r="F41" s="19"/>
      <c r="G41" s="19"/>
      <c r="H41" s="1"/>
      <c r="I41" s="2" t="s">
        <v>14</v>
      </c>
      <c r="J41" s="21" t="str">
        <f>B37</f>
        <v/>
      </c>
      <c r="K41" s="22"/>
      <c r="L41" s="23"/>
      <c r="M41" s="18"/>
      <c r="N41" s="19"/>
      <c r="O41" s="19"/>
      <c r="P41" s="1"/>
      <c r="Q41" s="2" t="s">
        <v>14</v>
      </c>
      <c r="R41" s="21" t="str">
        <f>B37</f>
        <v/>
      </c>
      <c r="S41" s="22"/>
      <c r="T41" s="23"/>
      <c r="U41" s="18"/>
      <c r="V41" s="19"/>
      <c r="W41" s="19"/>
      <c r="Y41" s="14" t="str">
        <f>A41</f>
        <v>C</v>
      </c>
      <c r="Z41" s="14" t="str">
        <f>B41</f>
        <v/>
      </c>
      <c r="AA41" s="15" t="b">
        <f>IF(E41&lt;&gt;"",IF(E41&gt;E40,1,0))</f>
        <v>0</v>
      </c>
      <c r="AB41" s="15" t="b">
        <f t="shared" ref="AB41" si="49">IF(F41&lt;&gt;"",IF(F41&gt;F40,1,0))</f>
        <v>0</v>
      </c>
      <c r="AC41" s="15" t="b">
        <f t="shared" ref="AC41" si="50">IF(G41&lt;&gt;"",IF(G41&gt;G40,1,0))</f>
        <v>0</v>
      </c>
      <c r="AD41" s="15">
        <f>COUNTIF(AA41:AC41,1)</f>
        <v>0</v>
      </c>
      <c r="AE41" s="15">
        <f>COUNTIF(AA41:AC41,0)</f>
        <v>0</v>
      </c>
      <c r="AF41" s="15">
        <f>SUM(E41:G41)</f>
        <v>0</v>
      </c>
      <c r="AG41" s="15">
        <f>AF40</f>
        <v>0</v>
      </c>
      <c r="AH41" s="16">
        <f>IF(AD41&gt;AE41,1,0)</f>
        <v>0</v>
      </c>
      <c r="AI41" s="16">
        <f>IF(AD41&lt;AE41,1,0)</f>
        <v>0</v>
      </c>
      <c r="AJ41" s="14" t="str">
        <f>I41</f>
        <v>D</v>
      </c>
      <c r="AK41" s="14" t="str">
        <f>J41</f>
        <v/>
      </c>
      <c r="AL41" s="15" t="b">
        <f>IF(M41&lt;&gt;"",IF(M41&gt;M40,1,0))</f>
        <v>0</v>
      </c>
      <c r="AM41" s="15" t="b">
        <f t="shared" ref="AM41" si="51">IF(N41&lt;&gt;"",IF(N41&gt;N40,1,0))</f>
        <v>0</v>
      </c>
      <c r="AN41" s="15" t="b">
        <f t="shared" ref="AN41" si="52">IF(O41&lt;&gt;"",IF(O41&gt;O40,1,0))</f>
        <v>0</v>
      </c>
      <c r="AO41" s="15">
        <f>COUNTIF(AL41:AN41,1)</f>
        <v>0</v>
      </c>
      <c r="AP41" s="15">
        <f>COUNTIF(AL41:AN41,0)</f>
        <v>0</v>
      </c>
      <c r="AQ41" s="15">
        <f>SUM(M41:O41)</f>
        <v>0</v>
      </c>
      <c r="AR41" s="15">
        <f>AQ40</f>
        <v>0</v>
      </c>
      <c r="AS41" s="16">
        <f>IF(AO41&gt;AP41,1,0)</f>
        <v>0</v>
      </c>
      <c r="AT41" s="16">
        <f>IF(AO41&lt;AP41,1,0)</f>
        <v>0</v>
      </c>
      <c r="AU41" s="14" t="str">
        <f>Q41</f>
        <v>D</v>
      </c>
      <c r="AV41" s="14" t="str">
        <f>R41</f>
        <v/>
      </c>
      <c r="AW41" s="15" t="b">
        <f>IF(U41&lt;&gt;"",IF(U41&gt;U40,1,0))</f>
        <v>0</v>
      </c>
      <c r="AX41" s="15" t="b">
        <f t="shared" ref="AX41" si="53">IF(V41&lt;&gt;"",IF(V41&gt;V40,1,0))</f>
        <v>0</v>
      </c>
      <c r="AY41" s="15" t="b">
        <f t="shared" ref="AY41" si="54">IF(W41&lt;&gt;"",IF(W41&gt;W40,1,0))</f>
        <v>0</v>
      </c>
      <c r="AZ41" s="15">
        <f>COUNTIF(AW41:AY41,1)</f>
        <v>0</v>
      </c>
      <c r="BA41" s="15">
        <f>COUNTIF(AW41:AY41,0)</f>
        <v>0</v>
      </c>
      <c r="BB41" s="15">
        <f>SUM(U41:W41)</f>
        <v>0</v>
      </c>
      <c r="BC41" s="15">
        <f>BB40</f>
        <v>0</v>
      </c>
      <c r="BD41" s="16">
        <f>IF(AZ41&gt;BA41,1,0)</f>
        <v>0</v>
      </c>
      <c r="BE41" s="16">
        <f>IF(AZ41&lt;BA41,1,0)</f>
        <v>0</v>
      </c>
    </row>
    <row r="43" spans="1:57" ht="4.55" customHeight="1" x14ac:dyDescent="0.3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</row>
  </sheetData>
  <sheetProtection sheet="1" objects="1" scenarios="1" selectLockedCells="1"/>
  <mergeCells count="83">
    <mergeCell ref="R37:T37"/>
    <mergeCell ref="B40:D40"/>
    <mergeCell ref="J40:L40"/>
    <mergeCell ref="R40:T40"/>
    <mergeCell ref="B41:D41"/>
    <mergeCell ref="J41:L41"/>
    <mergeCell ref="R41:T41"/>
    <mergeCell ref="B34:G34"/>
    <mergeCell ref="J34:O34"/>
    <mergeCell ref="R34:W34"/>
    <mergeCell ref="B36:D36"/>
    <mergeCell ref="J36:L36"/>
    <mergeCell ref="R36:T36"/>
    <mergeCell ref="V7:W7"/>
    <mergeCell ref="C26:E26"/>
    <mergeCell ref="K28:L28"/>
    <mergeCell ref="M28:N28"/>
    <mergeCell ref="O28:P28"/>
    <mergeCell ref="R22:T22"/>
    <mergeCell ref="B15:G15"/>
    <mergeCell ref="J15:O15"/>
    <mergeCell ref="R15:W15"/>
    <mergeCell ref="S12:U12"/>
    <mergeCell ref="S13:U13"/>
    <mergeCell ref="B21:D21"/>
    <mergeCell ref="J21:L21"/>
    <mergeCell ref="R21:T21"/>
    <mergeCell ref="V3:W3"/>
    <mergeCell ref="L5:Q5"/>
    <mergeCell ref="T5:W5"/>
    <mergeCell ref="O10:P10"/>
    <mergeCell ref="M11:N11"/>
    <mergeCell ref="O11:P11"/>
    <mergeCell ref="S10:U10"/>
    <mergeCell ref="S11:U11"/>
    <mergeCell ref="C7:E7"/>
    <mergeCell ref="M12:N12"/>
    <mergeCell ref="O12:P12"/>
    <mergeCell ref="N3:R3"/>
    <mergeCell ref="K9:L9"/>
    <mergeCell ref="K10:L10"/>
    <mergeCell ref="K11:L11"/>
    <mergeCell ref="K12:L12"/>
    <mergeCell ref="M9:N9"/>
    <mergeCell ref="O9:P9"/>
    <mergeCell ref="M10:N10"/>
    <mergeCell ref="B10:D10"/>
    <mergeCell ref="B11:D11"/>
    <mergeCell ref="B12:D12"/>
    <mergeCell ref="B17:D17"/>
    <mergeCell ref="B18:D18"/>
    <mergeCell ref="B13:D13"/>
    <mergeCell ref="K13:L13"/>
    <mergeCell ref="M13:N13"/>
    <mergeCell ref="O13:P13"/>
    <mergeCell ref="B22:D22"/>
    <mergeCell ref="J22:L22"/>
    <mergeCell ref="J17:L17"/>
    <mergeCell ref="J18:L18"/>
    <mergeCell ref="R17:T17"/>
    <mergeCell ref="R18:T18"/>
    <mergeCell ref="B29:D29"/>
    <mergeCell ref="K29:L29"/>
    <mergeCell ref="M29:N29"/>
    <mergeCell ref="O29:P29"/>
    <mergeCell ref="K30:L30"/>
    <mergeCell ref="M30:N30"/>
    <mergeCell ref="O30:P30"/>
    <mergeCell ref="B31:D31"/>
    <mergeCell ref="B30:D30"/>
    <mergeCell ref="S29:U29"/>
    <mergeCell ref="S30:U30"/>
    <mergeCell ref="K31:L31"/>
    <mergeCell ref="M31:N31"/>
    <mergeCell ref="O31:P31"/>
    <mergeCell ref="S31:U31"/>
    <mergeCell ref="B32:D32"/>
    <mergeCell ref="K32:L32"/>
    <mergeCell ref="M32:N32"/>
    <mergeCell ref="O32:P32"/>
    <mergeCell ref="S32:U32"/>
    <mergeCell ref="B37:D37"/>
    <mergeCell ref="J37:L37"/>
  </mergeCells>
  <phoneticPr fontId="10" type="noConversion"/>
  <dataValidations count="1">
    <dataValidation type="list" allowBlank="1" showInputMessage="1" showErrorMessage="1" sqref="V7:W7" xr:uid="{8E9C5DA7-AB0D-4132-B550-1E1E453C78E5}">
      <formula1>"Victoires,Sets"</formula1>
    </dataValidation>
  </dataValidations>
  <pageMargins left="0.7" right="0.7" top="0.75" bottom="0.75" header="0.3" footer="0.3"/>
  <pageSetup paperSize="9" scale="77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31B2E-DD01-42D2-8301-F6E0F8181A10}">
  <dimension ref="A1:BJ43"/>
  <sheetViews>
    <sheetView showGridLines="0" showRowColHeaders="0" zoomScaleNormal="100" workbookViewId="0">
      <selection activeCell="E21" sqref="E21"/>
    </sheetView>
  </sheetViews>
  <sheetFormatPr baseColWidth="10" defaultColWidth="4.88671875" defaultRowHeight="15.05" x14ac:dyDescent="0.3"/>
  <sheetData>
    <row r="1" spans="1:23" ht="30.7" x14ac:dyDescent="0.55000000000000004">
      <c r="P1" s="20" t="s">
        <v>28</v>
      </c>
      <c r="Q1" s="34"/>
      <c r="R1" s="34"/>
      <c r="S1" s="34"/>
      <c r="T1" s="35" t="s">
        <v>29</v>
      </c>
      <c r="U1" s="34"/>
      <c r="V1" s="34"/>
      <c r="W1" s="34"/>
    </row>
    <row r="3" spans="1:23" x14ac:dyDescent="0.3">
      <c r="K3" s="9" t="s">
        <v>20</v>
      </c>
      <c r="L3" s="9"/>
      <c r="M3" s="9"/>
      <c r="N3" s="44"/>
      <c r="O3" s="44"/>
      <c r="P3" s="44"/>
      <c r="Q3" s="44"/>
      <c r="R3" s="44"/>
      <c r="T3" s="9" t="s">
        <v>19</v>
      </c>
      <c r="U3" s="9"/>
      <c r="V3" s="45"/>
      <c r="W3" s="45"/>
    </row>
    <row r="5" spans="1:23" x14ac:dyDescent="0.3">
      <c r="K5" s="9" t="s">
        <v>18</v>
      </c>
      <c r="L5" s="44"/>
      <c r="M5" s="44"/>
      <c r="N5" s="44"/>
      <c r="O5" s="44"/>
      <c r="P5" s="44"/>
      <c r="Q5" s="44"/>
      <c r="S5" s="9" t="s">
        <v>17</v>
      </c>
      <c r="T5" s="46"/>
      <c r="U5" s="46"/>
      <c r="V5" s="46"/>
      <c r="W5" s="46"/>
    </row>
    <row r="7" spans="1:23" ht="17.55" x14ac:dyDescent="0.3">
      <c r="A7" s="8" t="s">
        <v>16</v>
      </c>
      <c r="C7" s="48"/>
      <c r="D7" s="48"/>
      <c r="E7" s="48"/>
      <c r="I7" t="s">
        <v>27</v>
      </c>
      <c r="U7" s="42"/>
      <c r="V7" s="47"/>
      <c r="W7" s="47"/>
    </row>
    <row r="8" spans="1:23" ht="17.55" x14ac:dyDescent="0.3">
      <c r="A8" s="8"/>
      <c r="C8" s="7"/>
      <c r="D8" s="7"/>
      <c r="E8" s="7"/>
    </row>
    <row r="9" spans="1:23" ht="15.65" thickBot="1" x14ac:dyDescent="0.35">
      <c r="A9" s="3"/>
      <c r="B9" s="1" t="s">
        <v>26</v>
      </c>
      <c r="D9" s="3"/>
      <c r="E9" s="7" t="s">
        <v>15</v>
      </c>
      <c r="F9" s="7" t="s">
        <v>14</v>
      </c>
      <c r="G9" s="7" t="s">
        <v>13</v>
      </c>
      <c r="H9" s="7" t="s">
        <v>12</v>
      </c>
      <c r="I9" s="7" t="s">
        <v>11</v>
      </c>
      <c r="J9" s="7" t="s">
        <v>10</v>
      </c>
      <c r="K9" s="30" t="s">
        <v>9</v>
      </c>
      <c r="L9" s="30"/>
      <c r="M9" s="30" t="s">
        <v>8</v>
      </c>
      <c r="N9" s="30"/>
      <c r="O9" s="30" t="s">
        <v>7</v>
      </c>
      <c r="P9" s="30"/>
      <c r="S9" t="s">
        <v>30</v>
      </c>
      <c r="U9" s="17"/>
      <c r="V9" s="41" t="s">
        <v>9</v>
      </c>
    </row>
    <row r="10" spans="1:23" ht="15.65" thickBot="1" x14ac:dyDescent="0.35">
      <c r="A10" s="6" t="s">
        <v>1</v>
      </c>
      <c r="B10" s="49"/>
      <c r="C10" s="50"/>
      <c r="D10" s="51"/>
      <c r="E10" s="10"/>
      <c r="F10" s="10"/>
      <c r="G10" s="10"/>
      <c r="H10" s="10"/>
      <c r="I10" s="10"/>
      <c r="J10" s="10"/>
      <c r="K10" s="27"/>
      <c r="L10" s="27"/>
      <c r="M10" s="28"/>
      <c r="N10" s="28"/>
      <c r="O10" s="28"/>
      <c r="P10" s="28"/>
      <c r="R10">
        <v>1</v>
      </c>
      <c r="S10" s="49"/>
      <c r="T10" s="50"/>
      <c r="U10" s="50"/>
      <c r="V10" s="40" t="str">
        <f>IF(S10&lt;&gt;"",VLOOKUP(S10,$B$10:$L$13,10,FALSE),"")</f>
        <v/>
      </c>
    </row>
    <row r="11" spans="1:23" ht="15.65" thickBot="1" x14ac:dyDescent="0.35">
      <c r="A11" s="6" t="s">
        <v>6</v>
      </c>
      <c r="B11" s="49"/>
      <c r="C11" s="50"/>
      <c r="D11" s="51"/>
      <c r="E11" s="10"/>
      <c r="F11" s="10"/>
      <c r="G11" s="10"/>
      <c r="H11" s="10"/>
      <c r="I11" s="10"/>
      <c r="J11" s="10"/>
      <c r="K11" s="27"/>
      <c r="L11" s="27"/>
      <c r="M11" s="28"/>
      <c r="N11" s="28"/>
      <c r="O11" s="28"/>
      <c r="P11" s="28"/>
      <c r="R11">
        <v>2</v>
      </c>
      <c r="S11" s="49"/>
      <c r="T11" s="50"/>
      <c r="U11" s="50"/>
      <c r="V11" s="40" t="str">
        <f t="shared" ref="V11:V13" si="0">IF(S11&lt;&gt;"",VLOOKUP(S11,$B$10:$L$13,10,FALSE),"")</f>
        <v/>
      </c>
    </row>
    <row r="12" spans="1:23" ht="15.65" thickBot="1" x14ac:dyDescent="0.35">
      <c r="A12" s="6" t="s">
        <v>0</v>
      </c>
      <c r="B12" s="49"/>
      <c r="C12" s="50"/>
      <c r="D12" s="51"/>
      <c r="E12" s="10"/>
      <c r="F12" s="10"/>
      <c r="G12" s="10"/>
      <c r="H12" s="10"/>
      <c r="I12" s="10"/>
      <c r="J12" s="10"/>
      <c r="K12" s="27"/>
      <c r="L12" s="27"/>
      <c r="M12" s="28"/>
      <c r="N12" s="28"/>
      <c r="O12" s="28"/>
      <c r="P12" s="28"/>
      <c r="R12">
        <v>3</v>
      </c>
      <c r="S12" s="49"/>
      <c r="T12" s="50"/>
      <c r="U12" s="50"/>
      <c r="V12" s="40" t="str">
        <f t="shared" si="0"/>
        <v/>
      </c>
    </row>
    <row r="13" spans="1:23" ht="15.65" thickBot="1" x14ac:dyDescent="0.35">
      <c r="A13" s="6" t="s">
        <v>14</v>
      </c>
      <c r="B13" s="49"/>
      <c r="C13" s="50"/>
      <c r="D13" s="51"/>
      <c r="E13" s="10"/>
      <c r="F13" s="10"/>
      <c r="G13" s="10"/>
      <c r="H13" s="10"/>
      <c r="I13" s="10"/>
      <c r="J13" s="10"/>
      <c r="K13" s="27"/>
      <c r="L13" s="27"/>
      <c r="M13" s="28"/>
      <c r="N13" s="28"/>
      <c r="O13" s="28"/>
      <c r="P13" s="28"/>
      <c r="R13">
        <v>4</v>
      </c>
      <c r="S13" s="49"/>
      <c r="T13" s="50"/>
      <c r="U13" s="50"/>
      <c r="V13" s="40" t="str">
        <f t="shared" si="0"/>
        <v/>
      </c>
    </row>
    <row r="15" spans="1:23" x14ac:dyDescent="0.3">
      <c r="B15" s="30" t="s">
        <v>34</v>
      </c>
      <c r="C15" s="30"/>
      <c r="D15" s="30"/>
      <c r="E15" s="30"/>
      <c r="F15" s="30"/>
      <c r="G15" s="30"/>
      <c r="J15" s="30" t="s">
        <v>35</v>
      </c>
      <c r="K15" s="30"/>
      <c r="L15" s="30"/>
      <c r="M15" s="30"/>
      <c r="N15" s="30"/>
      <c r="O15" s="30"/>
      <c r="R15" s="30" t="s">
        <v>36</v>
      </c>
      <c r="S15" s="30"/>
      <c r="T15" s="30"/>
      <c r="U15" s="30"/>
      <c r="V15" s="30"/>
      <c r="W15" s="30"/>
    </row>
    <row r="16" spans="1:23" ht="15.65" thickBot="1" x14ac:dyDescent="0.35">
      <c r="A16" s="3"/>
      <c r="B16" s="4" t="s">
        <v>5</v>
      </c>
      <c r="C16" s="3"/>
      <c r="D16" s="3"/>
      <c r="E16" s="5" t="s">
        <v>4</v>
      </c>
      <c r="F16" s="5" t="s">
        <v>3</v>
      </c>
      <c r="G16" s="5" t="s">
        <v>2</v>
      </c>
      <c r="H16" s="4"/>
      <c r="I16" s="3"/>
      <c r="J16" s="4" t="s">
        <v>25</v>
      </c>
      <c r="K16" s="3"/>
      <c r="L16" s="3"/>
      <c r="M16" s="5" t="s">
        <v>4</v>
      </c>
      <c r="N16" s="5" t="s">
        <v>3</v>
      </c>
      <c r="O16" s="5" t="s">
        <v>2</v>
      </c>
      <c r="P16" s="3"/>
      <c r="Q16" s="3"/>
      <c r="R16" s="4" t="s">
        <v>32</v>
      </c>
      <c r="S16" s="3"/>
      <c r="T16" s="3"/>
      <c r="U16" s="5" t="s">
        <v>4</v>
      </c>
      <c r="V16" s="5" t="s">
        <v>3</v>
      </c>
      <c r="W16" s="5" t="s">
        <v>2</v>
      </c>
    </row>
    <row r="17" spans="1:23" ht="15.65" thickBot="1" x14ac:dyDescent="0.35">
      <c r="A17" s="2" t="s">
        <v>1</v>
      </c>
      <c r="B17" s="21" t="str">
        <f>IF($B$10&lt;&gt;"",$B$10,"")</f>
        <v/>
      </c>
      <c r="C17" s="22"/>
      <c r="D17" s="23"/>
      <c r="E17" s="52"/>
      <c r="F17" s="53"/>
      <c r="G17" s="53"/>
      <c r="H17" s="1"/>
      <c r="I17" s="2" t="s">
        <v>1</v>
      </c>
      <c r="J17" s="21" t="str">
        <f>IF($B$10&lt;&gt;"",$B$10,"")</f>
        <v/>
      </c>
      <c r="K17" s="22"/>
      <c r="L17" s="23"/>
      <c r="M17" s="52"/>
      <c r="N17" s="53"/>
      <c r="O17" s="53"/>
      <c r="P17" s="1"/>
      <c r="Q17" s="2" t="s">
        <v>1</v>
      </c>
      <c r="R17" s="21" t="str">
        <f>IF($B$10&lt;&gt;"",$B$10,"")</f>
        <v/>
      </c>
      <c r="S17" s="22"/>
      <c r="T17" s="23"/>
      <c r="U17" s="52"/>
      <c r="V17" s="53"/>
      <c r="W17" s="53"/>
    </row>
    <row r="18" spans="1:23" ht="15.65" thickBot="1" x14ac:dyDescent="0.35">
      <c r="A18" s="2" t="s">
        <v>14</v>
      </c>
      <c r="B18" s="21" t="str">
        <f>IF($B$13&lt;&gt;"",$B$13,"")</f>
        <v/>
      </c>
      <c r="C18" s="22"/>
      <c r="D18" s="23"/>
      <c r="E18" s="52"/>
      <c r="F18" s="53"/>
      <c r="G18" s="53"/>
      <c r="H18" s="1"/>
      <c r="I18" s="2" t="s">
        <v>0</v>
      </c>
      <c r="J18" s="21" t="str">
        <f>IF($B$12&lt;&gt;"",$B$12,"")</f>
        <v/>
      </c>
      <c r="K18" s="22"/>
      <c r="L18" s="23"/>
      <c r="M18" s="52"/>
      <c r="N18" s="53"/>
      <c r="O18" s="53"/>
      <c r="P18" s="1"/>
      <c r="Q18" s="2" t="s">
        <v>6</v>
      </c>
      <c r="R18" s="21" t="str">
        <f>IF($B$11&lt;&gt;"",$B$11,"")</f>
        <v/>
      </c>
      <c r="S18" s="22"/>
      <c r="T18" s="23"/>
      <c r="U18" s="52"/>
      <c r="V18" s="53"/>
      <c r="W18" s="53"/>
    </row>
    <row r="20" spans="1:23" ht="15.65" thickBot="1" x14ac:dyDescent="0.35">
      <c r="A20" s="3"/>
      <c r="B20" s="4" t="s">
        <v>24</v>
      </c>
      <c r="C20" s="3"/>
      <c r="D20" s="3"/>
      <c r="E20" s="5" t="s">
        <v>4</v>
      </c>
      <c r="F20" s="5" t="s">
        <v>3</v>
      </c>
      <c r="G20" s="5" t="s">
        <v>2</v>
      </c>
      <c r="H20" s="4"/>
      <c r="I20" s="3"/>
      <c r="J20" s="4" t="s">
        <v>31</v>
      </c>
      <c r="K20" s="3"/>
      <c r="L20" s="3"/>
      <c r="M20" s="5" t="s">
        <v>4</v>
      </c>
      <c r="N20" s="5" t="s">
        <v>3</v>
      </c>
      <c r="O20" s="5" t="s">
        <v>2</v>
      </c>
      <c r="P20" s="3"/>
      <c r="Q20" s="3"/>
      <c r="R20" s="4" t="s">
        <v>33</v>
      </c>
      <c r="S20" s="3"/>
      <c r="T20" s="3"/>
      <c r="U20" s="5" t="s">
        <v>4</v>
      </c>
      <c r="V20" s="5" t="s">
        <v>3</v>
      </c>
      <c r="W20" s="5" t="s">
        <v>2</v>
      </c>
    </row>
    <row r="21" spans="1:23" ht="15.65" thickBot="1" x14ac:dyDescent="0.35">
      <c r="A21" s="2" t="s">
        <v>6</v>
      </c>
      <c r="B21" s="21" t="str">
        <f>IF($B$11&lt;&gt;"",$B$11,"")</f>
        <v/>
      </c>
      <c r="C21" s="22"/>
      <c r="D21" s="23"/>
      <c r="E21" s="52"/>
      <c r="F21" s="53"/>
      <c r="G21" s="53"/>
      <c r="H21" s="1"/>
      <c r="I21" s="2" t="s">
        <v>6</v>
      </c>
      <c r="J21" s="21" t="str">
        <f>IF($B$11&lt;&gt;"",$B$11,"")</f>
        <v/>
      </c>
      <c r="K21" s="22"/>
      <c r="L21" s="23"/>
      <c r="M21" s="52"/>
      <c r="N21" s="53"/>
      <c r="O21" s="53"/>
      <c r="P21" s="1"/>
      <c r="Q21" s="2" t="s">
        <v>0</v>
      </c>
      <c r="R21" s="21" t="str">
        <f>IF($B$12&lt;&gt;"",$B$12,"")</f>
        <v/>
      </c>
      <c r="S21" s="22"/>
      <c r="T21" s="23"/>
      <c r="U21" s="52"/>
      <c r="V21" s="53"/>
      <c r="W21" s="53"/>
    </row>
    <row r="22" spans="1:23" ht="15.65" thickBot="1" x14ac:dyDescent="0.35">
      <c r="A22" s="2" t="s">
        <v>0</v>
      </c>
      <c r="B22" s="21" t="str">
        <f>IF($B$12&lt;&gt;"",$B$12,"")</f>
        <v/>
      </c>
      <c r="C22" s="22"/>
      <c r="D22" s="23"/>
      <c r="E22" s="52"/>
      <c r="F22" s="53"/>
      <c r="G22" s="53"/>
      <c r="H22" s="1"/>
      <c r="I22" s="2" t="s">
        <v>14</v>
      </c>
      <c r="J22" s="21" t="str">
        <f>IF($B$13&lt;&gt;"",$B$13,"")</f>
        <v/>
      </c>
      <c r="K22" s="22"/>
      <c r="L22" s="23"/>
      <c r="M22" s="52"/>
      <c r="N22" s="53"/>
      <c r="O22" s="53"/>
      <c r="P22" s="1"/>
      <c r="Q22" s="2" t="s">
        <v>14</v>
      </c>
      <c r="R22" s="21" t="str">
        <f>IF($B$13&lt;&gt;"",$B$13,"")</f>
        <v/>
      </c>
      <c r="S22" s="22"/>
      <c r="T22" s="23"/>
      <c r="U22" s="52"/>
      <c r="V22" s="53"/>
      <c r="W22" s="53"/>
    </row>
    <row r="24" spans="1:23" ht="4.55" customHeight="1" x14ac:dyDescent="0.3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</row>
    <row r="26" spans="1:23" ht="17.55" x14ac:dyDescent="0.3">
      <c r="A26" s="8" t="s">
        <v>16</v>
      </c>
      <c r="C26" s="48"/>
      <c r="D26" s="48"/>
      <c r="E26" s="48"/>
      <c r="I26" t="s">
        <v>27</v>
      </c>
      <c r="U26" s="42"/>
      <c r="V26" s="47"/>
      <c r="W26" s="47"/>
    </row>
    <row r="27" spans="1:23" ht="17.55" x14ac:dyDescent="0.3">
      <c r="A27" s="8"/>
      <c r="C27" s="7"/>
      <c r="D27" s="7"/>
      <c r="E27" s="7"/>
    </row>
    <row r="28" spans="1:23" ht="15.65" thickBot="1" x14ac:dyDescent="0.35">
      <c r="A28" s="3"/>
      <c r="B28" s="1" t="s">
        <v>26</v>
      </c>
      <c r="D28" s="3"/>
      <c r="E28" s="7" t="s">
        <v>15</v>
      </c>
      <c r="F28" s="7" t="s">
        <v>14</v>
      </c>
      <c r="G28" s="7" t="s">
        <v>13</v>
      </c>
      <c r="H28" s="7" t="s">
        <v>12</v>
      </c>
      <c r="I28" s="7" t="s">
        <v>11</v>
      </c>
      <c r="J28" s="7" t="s">
        <v>10</v>
      </c>
      <c r="K28" s="30" t="s">
        <v>9</v>
      </c>
      <c r="L28" s="30"/>
      <c r="M28" s="30" t="s">
        <v>8</v>
      </c>
      <c r="N28" s="30"/>
      <c r="O28" s="30" t="s">
        <v>7</v>
      </c>
      <c r="P28" s="30"/>
      <c r="S28" t="s">
        <v>30</v>
      </c>
      <c r="U28" s="17"/>
      <c r="V28" s="41" t="s">
        <v>9</v>
      </c>
    </row>
    <row r="29" spans="1:23" ht="15.65" thickBot="1" x14ac:dyDescent="0.35">
      <c r="A29" s="6" t="s">
        <v>1</v>
      </c>
      <c r="B29" s="49"/>
      <c r="C29" s="50"/>
      <c r="D29" s="51"/>
      <c r="E29" s="10"/>
      <c r="F29" s="10"/>
      <c r="G29" s="10"/>
      <c r="H29" s="10"/>
      <c r="I29" s="10"/>
      <c r="J29" s="10"/>
      <c r="K29" s="27"/>
      <c r="L29" s="27"/>
      <c r="M29" s="28"/>
      <c r="N29" s="28"/>
      <c r="O29" s="28"/>
      <c r="P29" s="28"/>
      <c r="R29">
        <v>1</v>
      </c>
      <c r="S29" s="49"/>
      <c r="T29" s="50"/>
      <c r="U29" s="50"/>
      <c r="V29" s="40" t="str">
        <f>IF(S29&lt;&gt;"",VLOOKUP(S29,$B$10:$L$13,10,FALSE),"")</f>
        <v/>
      </c>
    </row>
    <row r="30" spans="1:23" ht="15.65" thickBot="1" x14ac:dyDescent="0.35">
      <c r="A30" s="6" t="s">
        <v>6</v>
      </c>
      <c r="B30" s="49"/>
      <c r="C30" s="50"/>
      <c r="D30" s="51"/>
      <c r="E30" s="10"/>
      <c r="F30" s="10"/>
      <c r="G30" s="10"/>
      <c r="H30" s="10"/>
      <c r="I30" s="10"/>
      <c r="J30" s="10"/>
      <c r="K30" s="27"/>
      <c r="L30" s="27"/>
      <c r="M30" s="28"/>
      <c r="N30" s="28"/>
      <c r="O30" s="28"/>
      <c r="P30" s="28"/>
      <c r="R30">
        <v>2</v>
      </c>
      <c r="S30" s="49"/>
      <c r="T30" s="50"/>
      <c r="U30" s="50"/>
      <c r="V30" s="40" t="str">
        <f t="shared" ref="V30:V32" si="1">IF(S30&lt;&gt;"",VLOOKUP(S30,$B$10:$L$13,10,FALSE),"")</f>
        <v/>
      </c>
    </row>
    <row r="31" spans="1:23" ht="15.65" thickBot="1" x14ac:dyDescent="0.35">
      <c r="A31" s="6" t="s">
        <v>0</v>
      </c>
      <c r="B31" s="49"/>
      <c r="C31" s="50"/>
      <c r="D31" s="51"/>
      <c r="E31" s="10"/>
      <c r="F31" s="10"/>
      <c r="G31" s="10"/>
      <c r="H31" s="10"/>
      <c r="I31" s="10"/>
      <c r="J31" s="10"/>
      <c r="K31" s="27"/>
      <c r="L31" s="27"/>
      <c r="M31" s="28"/>
      <c r="N31" s="28"/>
      <c r="O31" s="28"/>
      <c r="P31" s="28"/>
      <c r="R31">
        <v>3</v>
      </c>
      <c r="S31" s="49"/>
      <c r="T31" s="50"/>
      <c r="U31" s="50"/>
      <c r="V31" s="40" t="str">
        <f t="shared" si="1"/>
        <v/>
      </c>
    </row>
    <row r="32" spans="1:23" ht="15.65" thickBot="1" x14ac:dyDescent="0.35">
      <c r="A32" s="6" t="s">
        <v>14</v>
      </c>
      <c r="B32" s="49"/>
      <c r="C32" s="50"/>
      <c r="D32" s="51"/>
      <c r="E32" s="10"/>
      <c r="F32" s="10"/>
      <c r="G32" s="10"/>
      <c r="H32" s="10"/>
      <c r="I32" s="10"/>
      <c r="J32" s="10"/>
      <c r="K32" s="27"/>
      <c r="L32" s="27"/>
      <c r="M32" s="28"/>
      <c r="N32" s="28"/>
      <c r="O32" s="28"/>
      <c r="P32" s="28"/>
      <c r="R32">
        <v>4</v>
      </c>
      <c r="S32" s="49"/>
      <c r="T32" s="50"/>
      <c r="U32" s="50"/>
      <c r="V32" s="40" t="str">
        <f t="shared" si="1"/>
        <v/>
      </c>
    </row>
    <row r="34" spans="1:23" x14ac:dyDescent="0.3">
      <c r="B34" s="30" t="s">
        <v>34</v>
      </c>
      <c r="C34" s="30"/>
      <c r="D34" s="30"/>
      <c r="E34" s="30"/>
      <c r="F34" s="30"/>
      <c r="G34" s="30"/>
      <c r="J34" s="30" t="s">
        <v>35</v>
      </c>
      <c r="K34" s="30"/>
      <c r="L34" s="30"/>
      <c r="M34" s="30"/>
      <c r="N34" s="30"/>
      <c r="O34" s="30"/>
      <c r="R34" s="30" t="s">
        <v>36</v>
      </c>
      <c r="S34" s="30"/>
      <c r="T34" s="30"/>
      <c r="U34" s="30"/>
      <c r="V34" s="30"/>
      <c r="W34" s="30"/>
    </row>
    <row r="35" spans="1:23" ht="15.65" thickBot="1" x14ac:dyDescent="0.35">
      <c r="A35" s="3"/>
      <c r="B35" s="4" t="s">
        <v>5</v>
      </c>
      <c r="C35" s="3"/>
      <c r="D35" s="3"/>
      <c r="E35" s="5" t="s">
        <v>4</v>
      </c>
      <c r="F35" s="5" t="s">
        <v>3</v>
      </c>
      <c r="G35" s="5" t="s">
        <v>2</v>
      </c>
      <c r="H35" s="4"/>
      <c r="I35" s="3"/>
      <c r="J35" s="4" t="s">
        <v>25</v>
      </c>
      <c r="K35" s="3"/>
      <c r="L35" s="3"/>
      <c r="M35" s="5" t="s">
        <v>4</v>
      </c>
      <c r="N35" s="5" t="s">
        <v>3</v>
      </c>
      <c r="O35" s="5" t="s">
        <v>2</v>
      </c>
      <c r="P35" s="3"/>
      <c r="Q35" s="3"/>
      <c r="R35" s="4" t="s">
        <v>32</v>
      </c>
      <c r="S35" s="3"/>
      <c r="T35" s="3"/>
      <c r="U35" s="5" t="s">
        <v>4</v>
      </c>
      <c r="V35" s="5" t="s">
        <v>3</v>
      </c>
      <c r="W35" s="5" t="s">
        <v>2</v>
      </c>
    </row>
    <row r="36" spans="1:23" ht="15.65" thickBot="1" x14ac:dyDescent="0.35">
      <c r="A36" s="2" t="s">
        <v>1</v>
      </c>
      <c r="B36" s="21" t="str">
        <f>IF($B$10&lt;&gt;"",$B$10,"")</f>
        <v/>
      </c>
      <c r="C36" s="22"/>
      <c r="D36" s="23"/>
      <c r="E36" s="52"/>
      <c r="F36" s="53"/>
      <c r="G36" s="53"/>
      <c r="H36" s="1"/>
      <c r="I36" s="2" t="s">
        <v>1</v>
      </c>
      <c r="J36" s="21" t="str">
        <f>IF($B$10&lt;&gt;"",$B$10,"")</f>
        <v/>
      </c>
      <c r="K36" s="22"/>
      <c r="L36" s="23"/>
      <c r="M36" s="52"/>
      <c r="N36" s="53"/>
      <c r="O36" s="53"/>
      <c r="P36" s="1"/>
      <c r="Q36" s="2" t="s">
        <v>1</v>
      </c>
      <c r="R36" s="21" t="str">
        <f>IF($B$10&lt;&gt;"",$B$10,"")</f>
        <v/>
      </c>
      <c r="S36" s="22"/>
      <c r="T36" s="23"/>
      <c r="U36" s="52"/>
      <c r="V36" s="53"/>
      <c r="W36" s="53"/>
    </row>
    <row r="37" spans="1:23" ht="15.65" thickBot="1" x14ac:dyDescent="0.35">
      <c r="A37" s="2" t="s">
        <v>14</v>
      </c>
      <c r="B37" s="21" t="str">
        <f>IF($B$13&lt;&gt;"",$B$13,"")</f>
        <v/>
      </c>
      <c r="C37" s="22"/>
      <c r="D37" s="23"/>
      <c r="E37" s="52"/>
      <c r="F37" s="53"/>
      <c r="G37" s="53"/>
      <c r="H37" s="1"/>
      <c r="I37" s="2" t="s">
        <v>0</v>
      </c>
      <c r="J37" s="21" t="str">
        <f>IF($B$12&lt;&gt;"",$B$12,"")</f>
        <v/>
      </c>
      <c r="K37" s="22"/>
      <c r="L37" s="23"/>
      <c r="M37" s="52"/>
      <c r="N37" s="53"/>
      <c r="O37" s="53"/>
      <c r="P37" s="1"/>
      <c r="Q37" s="2" t="s">
        <v>6</v>
      </c>
      <c r="R37" s="21" t="str">
        <f>IF($B$11&lt;&gt;"",$B$11,"")</f>
        <v/>
      </c>
      <c r="S37" s="22"/>
      <c r="T37" s="23"/>
      <c r="U37" s="52"/>
      <c r="V37" s="53"/>
      <c r="W37" s="53"/>
    </row>
    <row r="39" spans="1:23" ht="15.65" thickBot="1" x14ac:dyDescent="0.35">
      <c r="A39" s="3"/>
      <c r="B39" s="4" t="s">
        <v>24</v>
      </c>
      <c r="C39" s="3"/>
      <c r="D39" s="3"/>
      <c r="E39" s="5" t="s">
        <v>4</v>
      </c>
      <c r="F39" s="5" t="s">
        <v>3</v>
      </c>
      <c r="G39" s="5" t="s">
        <v>2</v>
      </c>
      <c r="H39" s="4"/>
      <c r="I39" s="3"/>
      <c r="J39" s="4" t="s">
        <v>31</v>
      </c>
      <c r="K39" s="3"/>
      <c r="L39" s="3"/>
      <c r="M39" s="5" t="s">
        <v>4</v>
      </c>
      <c r="N39" s="5" t="s">
        <v>3</v>
      </c>
      <c r="O39" s="5" t="s">
        <v>2</v>
      </c>
      <c r="P39" s="3"/>
      <c r="Q39" s="3"/>
      <c r="R39" s="4" t="s">
        <v>33</v>
      </c>
      <c r="S39" s="3"/>
      <c r="T39" s="3"/>
      <c r="U39" s="5" t="s">
        <v>4</v>
      </c>
      <c r="V39" s="5" t="s">
        <v>3</v>
      </c>
      <c r="W39" s="5" t="s">
        <v>2</v>
      </c>
    </row>
    <row r="40" spans="1:23" ht="15.65" thickBot="1" x14ac:dyDescent="0.35">
      <c r="A40" s="2" t="s">
        <v>6</v>
      </c>
      <c r="B40" s="21" t="str">
        <f>IF($B$11&lt;&gt;"",$B$11,"")</f>
        <v/>
      </c>
      <c r="C40" s="22"/>
      <c r="D40" s="23"/>
      <c r="E40" s="52"/>
      <c r="F40" s="53"/>
      <c r="G40" s="53"/>
      <c r="H40" s="1"/>
      <c r="I40" s="2" t="s">
        <v>6</v>
      </c>
      <c r="J40" s="21" t="str">
        <f>IF($B$11&lt;&gt;"",$B$11,"")</f>
        <v/>
      </c>
      <c r="K40" s="22"/>
      <c r="L40" s="23"/>
      <c r="M40" s="52"/>
      <c r="N40" s="53"/>
      <c r="O40" s="53"/>
      <c r="P40" s="1"/>
      <c r="Q40" s="2" t="s">
        <v>0</v>
      </c>
      <c r="R40" s="21" t="str">
        <f>IF($B$12&lt;&gt;"",$B$12,"")</f>
        <v/>
      </c>
      <c r="S40" s="22"/>
      <c r="T40" s="23"/>
      <c r="U40" s="52"/>
      <c r="V40" s="53"/>
      <c r="W40" s="53"/>
    </row>
    <row r="41" spans="1:23" ht="15.65" thickBot="1" x14ac:dyDescent="0.35">
      <c r="A41" s="2" t="s">
        <v>0</v>
      </c>
      <c r="B41" s="21" t="str">
        <f>IF($B$12&lt;&gt;"",$B$12,"")</f>
        <v/>
      </c>
      <c r="C41" s="22"/>
      <c r="D41" s="23"/>
      <c r="E41" s="52"/>
      <c r="F41" s="53"/>
      <c r="G41" s="53"/>
      <c r="H41" s="1"/>
      <c r="I41" s="2" t="s">
        <v>14</v>
      </c>
      <c r="J41" s="21" t="str">
        <f>IF($B$13&lt;&gt;"",$B$13,"")</f>
        <v/>
      </c>
      <c r="K41" s="22"/>
      <c r="L41" s="23"/>
      <c r="M41" s="52"/>
      <c r="N41" s="53"/>
      <c r="O41" s="53"/>
      <c r="P41" s="1"/>
      <c r="Q41" s="2" t="s">
        <v>14</v>
      </c>
      <c r="R41" s="21" t="str">
        <f>IF($B$13&lt;&gt;"",$B$13,"")</f>
        <v/>
      </c>
      <c r="S41" s="22"/>
      <c r="T41" s="23"/>
      <c r="U41" s="52"/>
      <c r="V41" s="53"/>
      <c r="W41" s="53"/>
    </row>
    <row r="43" spans="1:23" ht="4.55" customHeight="1" x14ac:dyDescent="0.3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</row>
  </sheetData>
  <sheetProtection selectLockedCells="1"/>
  <mergeCells count="84">
    <mergeCell ref="B41:D41"/>
    <mergeCell ref="J41:L41"/>
    <mergeCell ref="R41:T41"/>
    <mergeCell ref="V26:W26"/>
    <mergeCell ref="B37:D37"/>
    <mergeCell ref="J37:L37"/>
    <mergeCell ref="R37:T37"/>
    <mergeCell ref="B40:D40"/>
    <mergeCell ref="J40:L40"/>
    <mergeCell ref="R40:T40"/>
    <mergeCell ref="B34:G34"/>
    <mergeCell ref="J34:O34"/>
    <mergeCell ref="R34:W34"/>
    <mergeCell ref="B36:D36"/>
    <mergeCell ref="J36:L36"/>
    <mergeCell ref="R36:T36"/>
    <mergeCell ref="B31:D31"/>
    <mergeCell ref="K31:L31"/>
    <mergeCell ref="M31:N31"/>
    <mergeCell ref="O31:P31"/>
    <mergeCell ref="S31:U31"/>
    <mergeCell ref="B32:D32"/>
    <mergeCell ref="K32:L32"/>
    <mergeCell ref="M32:N32"/>
    <mergeCell ref="O32:P32"/>
    <mergeCell ref="S32:U32"/>
    <mergeCell ref="B29:D29"/>
    <mergeCell ref="K29:L29"/>
    <mergeCell ref="M29:N29"/>
    <mergeCell ref="O29:P29"/>
    <mergeCell ref="S29:U29"/>
    <mergeCell ref="B30:D30"/>
    <mergeCell ref="K30:L30"/>
    <mergeCell ref="M30:N30"/>
    <mergeCell ref="O30:P30"/>
    <mergeCell ref="S30:U30"/>
    <mergeCell ref="B22:D22"/>
    <mergeCell ref="J22:L22"/>
    <mergeCell ref="R22:T22"/>
    <mergeCell ref="C26:E26"/>
    <mergeCell ref="K28:L28"/>
    <mergeCell ref="M28:N28"/>
    <mergeCell ref="O28:P28"/>
    <mergeCell ref="B18:D18"/>
    <mergeCell ref="J18:L18"/>
    <mergeCell ref="R18:T18"/>
    <mergeCell ref="B21:D21"/>
    <mergeCell ref="J21:L21"/>
    <mergeCell ref="R21:T21"/>
    <mergeCell ref="B15:G15"/>
    <mergeCell ref="J15:O15"/>
    <mergeCell ref="R15:W15"/>
    <mergeCell ref="B17:D17"/>
    <mergeCell ref="J17:L17"/>
    <mergeCell ref="R17:T17"/>
    <mergeCell ref="B12:D12"/>
    <mergeCell ref="K12:L12"/>
    <mergeCell ref="M12:N12"/>
    <mergeCell ref="O12:P12"/>
    <mergeCell ref="S12:U12"/>
    <mergeCell ref="B13:D13"/>
    <mergeCell ref="K13:L13"/>
    <mergeCell ref="M13:N13"/>
    <mergeCell ref="O13:P13"/>
    <mergeCell ref="S13:U13"/>
    <mergeCell ref="S10:U10"/>
    <mergeCell ref="B11:D11"/>
    <mergeCell ref="K11:L11"/>
    <mergeCell ref="M11:N11"/>
    <mergeCell ref="O11:P11"/>
    <mergeCell ref="S11:U11"/>
    <mergeCell ref="K9:L9"/>
    <mergeCell ref="M9:N9"/>
    <mergeCell ref="O9:P9"/>
    <mergeCell ref="B10:D10"/>
    <mergeCell ref="K10:L10"/>
    <mergeCell ref="M10:N10"/>
    <mergeCell ref="O10:P10"/>
    <mergeCell ref="N3:R3"/>
    <mergeCell ref="V3:W3"/>
    <mergeCell ref="L5:Q5"/>
    <mergeCell ref="T5:W5"/>
    <mergeCell ref="C7:E7"/>
    <mergeCell ref="V7:W7"/>
  </mergeCells>
  <dataValidations count="1">
    <dataValidation type="list" allowBlank="1" showInputMessage="1" showErrorMessage="1" sqref="V7:W7 V26:W26" xr:uid="{53203E27-1B70-4C57-9AEE-192605724739}">
      <formula1>"Victoires,Sets"</formula1>
    </dataValidation>
  </dataValidations>
  <pageMargins left="0.7" right="0.7" top="0.75" bottom="0.75" header="0.3" footer="0.3"/>
  <pageSetup paperSize="9" scale="77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Poules 4</vt:lpstr>
      <vt:lpstr>Poules 4 Impr</vt:lpstr>
      <vt:lpstr>'Poules 4'!Zone_d_impression</vt:lpstr>
      <vt:lpstr>'Poules 4 Impr'!Zone_d_impression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</dc:creator>
  <cp:lastModifiedBy>MANU</cp:lastModifiedBy>
  <dcterms:created xsi:type="dcterms:W3CDTF">2023-03-08T12:39:55Z</dcterms:created>
  <dcterms:modified xsi:type="dcterms:W3CDTF">2023-03-22T20:50:49Z</dcterms:modified>
</cp:coreProperties>
</file>