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DVB77\Commun\Tables et formules sportives\"/>
    </mc:Choice>
  </mc:AlternateContent>
  <xr:revisionPtr revIDLastSave="0" documentId="13_ncr:1_{9A62FE1E-571C-4983-8006-844ACECBBB4E}" xr6:coauthVersionLast="47" xr6:coauthVersionMax="47" xr10:uidLastSave="{00000000-0000-0000-0000-000000000000}"/>
  <bookViews>
    <workbookView xWindow="-113" yWindow="-113" windowWidth="24267" windowHeight="13311" xr2:uid="{DD1F11D3-9C63-43CE-BC53-36F4E9DC32B2}"/>
  </bookViews>
  <sheets>
    <sheet name="Poule" sheetId="1" r:id="rId1"/>
  </sheets>
  <externalReferences>
    <externalReference r:id="rId2"/>
  </externalReferences>
  <definedNames>
    <definedName name="EQUIPE">'[1]Equipes M'!$B$6:$E$21</definedName>
    <definedName name="EQUIPE2">#REF!</definedName>
    <definedName name="Equipes">Poule!$A$12:$D$16</definedName>
    <definedName name="EQUIPES1">'[1]Equipes F'!$B$6:$E$21</definedName>
    <definedName name="Poule_de">Poule!$I$7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S31" i="1" l="1"/>
  <c r="CT31" i="1"/>
  <c r="CU31" i="1"/>
  <c r="CR31" i="1"/>
  <c r="DD22" i="1"/>
  <c r="DH19" i="1"/>
  <c r="DG19" i="1"/>
  <c r="DF19" i="1"/>
  <c r="DE19" i="1"/>
  <c r="L11" i="1"/>
  <c r="CR24" i="1" s="1"/>
  <c r="O11" i="1"/>
  <c r="CU24" i="1" s="1"/>
  <c r="N11" i="1"/>
  <c r="CT24" i="1" s="1"/>
  <c r="M11" i="1"/>
  <c r="CS24" i="1" s="1"/>
  <c r="N41" i="1"/>
  <c r="AK41" i="1" s="1"/>
  <c r="AY42" i="1" s="1"/>
  <c r="A41" i="1"/>
  <c r="Y41" i="1" s="1"/>
  <c r="AV42" i="1" s="1"/>
  <c r="AL40" i="1"/>
  <c r="AO41" i="1" s="1"/>
  <c r="Z40" i="1"/>
  <c r="AA41" i="1" s="1"/>
  <c r="N40" i="1"/>
  <c r="A40" i="1"/>
  <c r="B40" i="1" s="1"/>
  <c r="N36" i="1"/>
  <c r="AK36" i="1" s="1"/>
  <c r="AY37" i="1" s="1"/>
  <c r="A36" i="1"/>
  <c r="AL35" i="1"/>
  <c r="AO36" i="1" s="1"/>
  <c r="Z35" i="1"/>
  <c r="AA36" i="1" s="1"/>
  <c r="N35" i="1"/>
  <c r="A35" i="1"/>
  <c r="B35" i="1" s="1"/>
  <c r="N31" i="1"/>
  <c r="AK31" i="1" s="1"/>
  <c r="AZ32" i="1" s="1"/>
  <c r="A31" i="1"/>
  <c r="Y31" i="1" s="1"/>
  <c r="AV32" i="1" s="1"/>
  <c r="AL30" i="1"/>
  <c r="AO31" i="1" s="1"/>
  <c r="Z30" i="1"/>
  <c r="AA31" i="1" s="1"/>
  <c r="N30" i="1"/>
  <c r="A30" i="1"/>
  <c r="B30" i="1" s="1"/>
  <c r="N26" i="1"/>
  <c r="AK26" i="1" s="1"/>
  <c r="AZ27" i="1" s="1"/>
  <c r="N25" i="1"/>
  <c r="AK25" i="1" s="1"/>
  <c r="AW27" i="1" s="1"/>
  <c r="A26" i="1"/>
  <c r="Y26" i="1" s="1"/>
  <c r="AV23" i="1" s="1"/>
  <c r="A25" i="1"/>
  <c r="Y25" i="1" s="1"/>
  <c r="AT23" i="1" s="1"/>
  <c r="A20" i="1"/>
  <c r="AL25" i="1"/>
  <c r="AM25" i="1" s="1"/>
  <c r="Z25" i="1"/>
  <c r="AA25" i="1" s="1"/>
  <c r="N20" i="1"/>
  <c r="N21" i="1"/>
  <c r="A21" i="1"/>
  <c r="CM23" i="1" l="1"/>
  <c r="CN24" i="1"/>
  <c r="CN26" i="1"/>
  <c r="CM27" i="1"/>
  <c r="CL31" i="1"/>
  <c r="CL41" i="1"/>
  <c r="CK23" i="1"/>
  <c r="CK25" i="1"/>
  <c r="CK27" i="1"/>
  <c r="CL29" i="1"/>
  <c r="CL39" i="1"/>
  <c r="CL23" i="1"/>
  <c r="CL25" i="1"/>
  <c r="CL27" i="1"/>
  <c r="CN31" i="1"/>
  <c r="CN33" i="1"/>
  <c r="CN35" i="1"/>
  <c r="CN37" i="1"/>
  <c r="CN39" i="1"/>
  <c r="CN41" i="1"/>
  <c r="AN25" i="1"/>
  <c r="CN23" i="1"/>
  <c r="CN25" i="1"/>
  <c r="CN27" i="1"/>
  <c r="CL30" i="1"/>
  <c r="CL32" i="1"/>
  <c r="CL38" i="1"/>
  <c r="CL40" i="1"/>
  <c r="CL42" i="1"/>
  <c r="AO25" i="1"/>
  <c r="CK24" i="1"/>
  <c r="CK26" i="1"/>
  <c r="CM25" i="1"/>
  <c r="CL24" i="1"/>
  <c r="CL26" i="1"/>
  <c r="CL28" i="1"/>
  <c r="CN30" i="1"/>
  <c r="CN32" i="1"/>
  <c r="CN34" i="1"/>
  <c r="CN36" i="1"/>
  <c r="CN38" i="1"/>
  <c r="CN40" i="1"/>
  <c r="CN42" i="1"/>
  <c r="CM24" i="1"/>
  <c r="CM26" i="1"/>
  <c r="CN28" i="1"/>
  <c r="CN29" i="1"/>
  <c r="AC35" i="1"/>
  <c r="AC30" i="1"/>
  <c r="AB31" i="1"/>
  <c r="AC31" i="1"/>
  <c r="AB36" i="1"/>
  <c r="AC36" i="1"/>
  <c r="O41" i="1"/>
  <c r="O36" i="1"/>
  <c r="BC23" i="1"/>
  <c r="BC24" i="1"/>
  <c r="BC32" i="1"/>
  <c r="BC25" i="1"/>
  <c r="BC38" i="1"/>
  <c r="BC39" i="1"/>
  <c r="BC27" i="1"/>
  <c r="BC28" i="1"/>
  <c r="BC41" i="1"/>
  <c r="BC29" i="1"/>
  <c r="BC42" i="1"/>
  <c r="BD23" i="1"/>
  <c r="BD24" i="1"/>
  <c r="BD25" i="1"/>
  <c r="BD27" i="1"/>
  <c r="BD28" i="1"/>
  <c r="BD29" i="1"/>
  <c r="BD32" i="1"/>
  <c r="BD38" i="1"/>
  <c r="BD39" i="1"/>
  <c r="BD41" i="1"/>
  <c r="BD42" i="1"/>
  <c r="BE23" i="1"/>
  <c r="BE24" i="1"/>
  <c r="BE26" i="1"/>
  <c r="BF23" i="1"/>
  <c r="BF24" i="1"/>
  <c r="BF26" i="1"/>
  <c r="BG24" i="1"/>
  <c r="BG25" i="1"/>
  <c r="BG26" i="1"/>
  <c r="BG27" i="1"/>
  <c r="BG28" i="1"/>
  <c r="BG31" i="1"/>
  <c r="BG32" i="1"/>
  <c r="BG33" i="1"/>
  <c r="BG34" i="1"/>
  <c r="BG35" i="1"/>
  <c r="BG36" i="1"/>
  <c r="BG38" i="1"/>
  <c r="BG40" i="1"/>
  <c r="BG41" i="1"/>
  <c r="BG42" i="1"/>
  <c r="BH24" i="1"/>
  <c r="BH25" i="1"/>
  <c r="BH26" i="1"/>
  <c r="BH27" i="1"/>
  <c r="BH28" i="1"/>
  <c r="BH31" i="1"/>
  <c r="BH32" i="1"/>
  <c r="BH33" i="1"/>
  <c r="BH34" i="1"/>
  <c r="BH35" i="1"/>
  <c r="BH36" i="1"/>
  <c r="BH38" i="1"/>
  <c r="BH40" i="1"/>
  <c r="BH41" i="1"/>
  <c r="BH42" i="1"/>
  <c r="BA23" i="1"/>
  <c r="BA25" i="1"/>
  <c r="BA26" i="1"/>
  <c r="BA27" i="1"/>
  <c r="BB23" i="1"/>
  <c r="BB25" i="1"/>
  <c r="BB26" i="1"/>
  <c r="BB27" i="1"/>
  <c r="AS26" i="1"/>
  <c r="AZ38" i="1"/>
  <c r="AS27" i="1"/>
  <c r="AZ39" i="1"/>
  <c r="AS24" i="1"/>
  <c r="AZ40" i="1"/>
  <c r="AZ42" i="1"/>
  <c r="AZ35" i="1"/>
  <c r="AZ33" i="1"/>
  <c r="AZ23" i="1"/>
  <c r="AZ36" i="1"/>
  <c r="AZ41" i="1"/>
  <c r="AZ34" i="1"/>
  <c r="AS25" i="1"/>
  <c r="AZ37" i="1"/>
  <c r="AW23" i="1"/>
  <c r="AX25" i="1"/>
  <c r="AX26" i="1"/>
  <c r="AX27" i="1"/>
  <c r="AX23" i="1"/>
  <c r="AY24" i="1"/>
  <c r="AY25" i="1"/>
  <c r="AY26" i="1"/>
  <c r="AY27" i="1"/>
  <c r="AX24" i="1"/>
  <c r="AY23" i="1"/>
  <c r="AZ24" i="1"/>
  <c r="AZ25" i="1"/>
  <c r="AZ26" i="1"/>
  <c r="AY28" i="1"/>
  <c r="AY29" i="1"/>
  <c r="AY30" i="1"/>
  <c r="AY31" i="1"/>
  <c r="AY32" i="1"/>
  <c r="AY33" i="1"/>
  <c r="AY34" i="1"/>
  <c r="AY35" i="1"/>
  <c r="AY36" i="1"/>
  <c r="AY38" i="1"/>
  <c r="AY39" i="1"/>
  <c r="AY40" i="1"/>
  <c r="AY41" i="1"/>
  <c r="AZ28" i="1"/>
  <c r="AZ31" i="1"/>
  <c r="AS23" i="1"/>
  <c r="AT24" i="1"/>
  <c r="AT25" i="1"/>
  <c r="AT26" i="1"/>
  <c r="AT27" i="1"/>
  <c r="AZ30" i="1"/>
  <c r="AU24" i="1"/>
  <c r="AU25" i="1"/>
  <c r="AU26" i="1"/>
  <c r="AU27" i="1"/>
  <c r="AZ29" i="1"/>
  <c r="AU23" i="1"/>
  <c r="AV24" i="1"/>
  <c r="AV25" i="1"/>
  <c r="AV26" i="1"/>
  <c r="AV27" i="1"/>
  <c r="AU28" i="1"/>
  <c r="AU29" i="1"/>
  <c r="AU30" i="1"/>
  <c r="AU31" i="1"/>
  <c r="AU32" i="1"/>
  <c r="AU38" i="1"/>
  <c r="AU39" i="1"/>
  <c r="AU40" i="1"/>
  <c r="AU41" i="1"/>
  <c r="AU42" i="1"/>
  <c r="AW24" i="1"/>
  <c r="AW25" i="1"/>
  <c r="AW26" i="1"/>
  <c r="AV28" i="1"/>
  <c r="AV29" i="1"/>
  <c r="AV30" i="1"/>
  <c r="AV31" i="1"/>
  <c r="AV38" i="1"/>
  <c r="AV39" i="1"/>
  <c r="AV40" i="1"/>
  <c r="AV41" i="1"/>
  <c r="AB25" i="1"/>
  <c r="AC40" i="1"/>
  <c r="AB41" i="1"/>
  <c r="AC41" i="1"/>
  <c r="B41" i="1"/>
  <c r="O40" i="1"/>
  <c r="AK40" i="1"/>
  <c r="Y40" i="1"/>
  <c r="AM40" i="1"/>
  <c r="AM41" i="1"/>
  <c r="AN40" i="1"/>
  <c r="AN41" i="1"/>
  <c r="AA40" i="1"/>
  <c r="AO40" i="1"/>
  <c r="AB40" i="1"/>
  <c r="O31" i="1"/>
  <c r="O21" i="1"/>
  <c r="B36" i="1"/>
  <c r="O35" i="1"/>
  <c r="AK35" i="1"/>
  <c r="Y35" i="1"/>
  <c r="AM35" i="1"/>
  <c r="AM36" i="1"/>
  <c r="AN35" i="1"/>
  <c r="AN36" i="1"/>
  <c r="AA35" i="1"/>
  <c r="AO35" i="1"/>
  <c r="Y36" i="1"/>
  <c r="AB35" i="1"/>
  <c r="B31" i="1"/>
  <c r="O30" i="1"/>
  <c r="AK30" i="1"/>
  <c r="Y30" i="1"/>
  <c r="AM30" i="1"/>
  <c r="AM31" i="1"/>
  <c r="AN30" i="1"/>
  <c r="AN31" i="1"/>
  <c r="AA30" i="1"/>
  <c r="AO30" i="1"/>
  <c r="AB30" i="1"/>
  <c r="O26" i="1"/>
  <c r="B21" i="1"/>
  <c r="B25" i="1"/>
  <c r="AM26" i="1"/>
  <c r="AN26" i="1"/>
  <c r="AO26" i="1"/>
  <c r="AC25" i="1"/>
  <c r="AA26" i="1"/>
  <c r="AB26" i="1"/>
  <c r="AC26" i="1"/>
  <c r="O20" i="1"/>
  <c r="B20" i="1"/>
  <c r="O25" i="1"/>
  <c r="B26" i="1"/>
  <c r="CJ38" i="1" l="1"/>
  <c r="CF38" i="1"/>
  <c r="CJ35" i="1"/>
  <c r="CF35" i="1"/>
  <c r="CJ25" i="1"/>
  <c r="CF25" i="1"/>
  <c r="CI23" i="1"/>
  <c r="CE23" i="1"/>
  <c r="CJ36" i="1"/>
  <c r="CF36" i="1"/>
  <c r="CI24" i="1"/>
  <c r="CE24" i="1"/>
  <c r="CH28" i="1"/>
  <c r="CD28" i="1"/>
  <c r="CJ34" i="1"/>
  <c r="CF34" i="1"/>
  <c r="CJ33" i="1"/>
  <c r="CF33" i="1"/>
  <c r="CH38" i="1"/>
  <c r="CD38" i="1"/>
  <c r="CJ27" i="1"/>
  <c r="CF27" i="1"/>
  <c r="CH41" i="1"/>
  <c r="CD41" i="1"/>
  <c r="CF24" i="1"/>
  <c r="CJ24" i="1"/>
  <c r="CH39" i="1"/>
  <c r="CD39" i="1"/>
  <c r="CJ42" i="1"/>
  <c r="CF42" i="1"/>
  <c r="CJ32" i="1"/>
  <c r="CF32" i="1"/>
  <c r="CJ26" i="1"/>
  <c r="CF26" i="1"/>
  <c r="CJ41" i="1"/>
  <c r="CF41" i="1"/>
  <c r="CJ31" i="1"/>
  <c r="CF31" i="1"/>
  <c r="CD42" i="1"/>
  <c r="CH42" i="1"/>
  <c r="CD32" i="1"/>
  <c r="CH32" i="1"/>
  <c r="CE26" i="1"/>
  <c r="CI26" i="1"/>
  <c r="CJ40" i="1"/>
  <c r="CF40" i="1"/>
  <c r="CJ28" i="1"/>
  <c r="CF28" i="1"/>
  <c r="CH29" i="1"/>
  <c r="CD29" i="1"/>
  <c r="CG27" i="1"/>
  <c r="CC27" i="1"/>
  <c r="CH27" i="1"/>
  <c r="CD27" i="1"/>
  <c r="CC26" i="1"/>
  <c r="CG26" i="1"/>
  <c r="CC25" i="1"/>
  <c r="CG25" i="1"/>
  <c r="CH23" i="1"/>
  <c r="CD23" i="1"/>
  <c r="CG23" i="1"/>
  <c r="CC23" i="1"/>
  <c r="CH25" i="1"/>
  <c r="CD25" i="1"/>
  <c r="CH24" i="1"/>
  <c r="CD24" i="1"/>
  <c r="CB36" i="1"/>
  <c r="CB26" i="1"/>
  <c r="BY27" i="1"/>
  <c r="CA23" i="1"/>
  <c r="CB35" i="1"/>
  <c r="CB25" i="1"/>
  <c r="BZ27" i="1"/>
  <c r="BZ23" i="1"/>
  <c r="CB33" i="1"/>
  <c r="BZ29" i="1"/>
  <c r="BZ28" i="1"/>
  <c r="BZ24" i="1"/>
  <c r="CB38" i="1"/>
  <c r="CB27" i="1"/>
  <c r="BW26" i="1"/>
  <c r="CA26" i="1"/>
  <c r="BV41" i="1"/>
  <c r="BZ41" i="1"/>
  <c r="BY26" i="1"/>
  <c r="CB34" i="1"/>
  <c r="CB24" i="1"/>
  <c r="BZ39" i="1"/>
  <c r="BY25" i="1"/>
  <c r="BZ38" i="1"/>
  <c r="BY23" i="1"/>
  <c r="CB42" i="1"/>
  <c r="BZ25" i="1"/>
  <c r="BW24" i="1"/>
  <c r="CA24" i="1"/>
  <c r="CB41" i="1"/>
  <c r="BZ42" i="1"/>
  <c r="BZ32" i="1"/>
  <c r="CB40" i="1"/>
  <c r="CB32" i="1"/>
  <c r="CB31" i="1"/>
  <c r="CB28" i="1"/>
  <c r="BU27" i="1"/>
  <c r="BW23" i="1"/>
  <c r="BX35" i="1"/>
  <c r="BX25" i="1"/>
  <c r="BX42" i="1"/>
  <c r="BX36" i="1"/>
  <c r="BX26" i="1"/>
  <c r="BX32" i="1"/>
  <c r="BV24" i="1"/>
  <c r="BV25" i="1"/>
  <c r="BX38" i="1"/>
  <c r="BX27" i="1"/>
  <c r="BV23" i="1"/>
  <c r="BV28" i="1"/>
  <c r="BV27" i="1"/>
  <c r="BU26" i="1"/>
  <c r="BX34" i="1"/>
  <c r="BX24" i="1"/>
  <c r="BV39" i="1"/>
  <c r="BU25" i="1"/>
  <c r="BX33" i="1"/>
  <c r="BV38" i="1"/>
  <c r="BU23" i="1"/>
  <c r="BX41" i="1"/>
  <c r="BX31" i="1"/>
  <c r="BV42" i="1"/>
  <c r="BV32" i="1"/>
  <c r="BX40" i="1"/>
  <c r="BX28" i="1"/>
  <c r="BV29" i="1"/>
  <c r="BK26" i="1"/>
  <c r="BS26" i="1"/>
  <c r="BO26" i="1"/>
  <c r="BK24" i="1"/>
  <c r="BS24" i="1"/>
  <c r="BO24" i="1"/>
  <c r="BR28" i="1"/>
  <c r="BN28" i="1"/>
  <c r="BI27" i="1"/>
  <c r="BQ27" i="1"/>
  <c r="BM27" i="1"/>
  <c r="BP35" i="1"/>
  <c r="BT35" i="1"/>
  <c r="BP25" i="1"/>
  <c r="BT25" i="1"/>
  <c r="BK23" i="1"/>
  <c r="BO23" i="1"/>
  <c r="BS23" i="1"/>
  <c r="BN27" i="1"/>
  <c r="BR27" i="1"/>
  <c r="BP27" i="1"/>
  <c r="BT27" i="1"/>
  <c r="BQ26" i="1"/>
  <c r="BM26" i="1"/>
  <c r="BT34" i="1"/>
  <c r="BP34" i="1"/>
  <c r="BT24" i="1"/>
  <c r="BP24" i="1"/>
  <c r="BN39" i="1"/>
  <c r="BR39" i="1"/>
  <c r="BM25" i="1"/>
  <c r="BQ25" i="1"/>
  <c r="BP33" i="1"/>
  <c r="BT33" i="1"/>
  <c r="BR38" i="1"/>
  <c r="BN38" i="1"/>
  <c r="BT38" i="1"/>
  <c r="BP38" i="1"/>
  <c r="BJ23" i="1"/>
  <c r="BN23" i="1"/>
  <c r="BR23" i="1"/>
  <c r="BT36" i="1"/>
  <c r="BP36" i="1"/>
  <c r="BM23" i="1"/>
  <c r="BQ23" i="1"/>
  <c r="BT42" i="1"/>
  <c r="BP42" i="1"/>
  <c r="BT32" i="1"/>
  <c r="BP32" i="1"/>
  <c r="BN25" i="1"/>
  <c r="BR25" i="1"/>
  <c r="BT26" i="1"/>
  <c r="BP26" i="1"/>
  <c r="BP41" i="1"/>
  <c r="BT41" i="1"/>
  <c r="BP31" i="1"/>
  <c r="BT31" i="1"/>
  <c r="BR42" i="1"/>
  <c r="BN42" i="1"/>
  <c r="BR32" i="1"/>
  <c r="BN32" i="1"/>
  <c r="BJ41" i="1"/>
  <c r="BN41" i="1"/>
  <c r="BR41" i="1"/>
  <c r="BT40" i="1"/>
  <c r="BP40" i="1"/>
  <c r="BT28" i="1"/>
  <c r="BP28" i="1"/>
  <c r="BN29" i="1"/>
  <c r="BR29" i="1"/>
  <c r="BR24" i="1"/>
  <c r="BN24" i="1"/>
  <c r="BL36" i="1"/>
  <c r="BL26" i="1"/>
  <c r="BJ28" i="1"/>
  <c r="BL42" i="1"/>
  <c r="BL35" i="1"/>
  <c r="BL25" i="1"/>
  <c r="BJ25" i="1"/>
  <c r="BL38" i="1"/>
  <c r="BL27" i="1"/>
  <c r="BJ27" i="1"/>
  <c r="BI26" i="1"/>
  <c r="BL34" i="1"/>
  <c r="BL24" i="1"/>
  <c r="BJ39" i="1"/>
  <c r="BI25" i="1"/>
  <c r="BL33" i="1"/>
  <c r="BJ38" i="1"/>
  <c r="BI23" i="1"/>
  <c r="BL32" i="1"/>
  <c r="BL41" i="1"/>
  <c r="BL31" i="1"/>
  <c r="BJ42" i="1"/>
  <c r="BJ32" i="1"/>
  <c r="BL40" i="1"/>
  <c r="BL28" i="1"/>
  <c r="BJ29" i="1"/>
  <c r="BJ24" i="1"/>
  <c r="AP25" i="1"/>
  <c r="AD36" i="1"/>
  <c r="H36" i="1" s="1"/>
  <c r="AD25" i="1"/>
  <c r="H25" i="1" s="1"/>
  <c r="CM32" i="1"/>
  <c r="CM30" i="1"/>
  <c r="CM29" i="1"/>
  <c r="CM31" i="1"/>
  <c r="CK41" i="1"/>
  <c r="CK39" i="1"/>
  <c r="CK38" i="1"/>
  <c r="CK40" i="1"/>
  <c r="CK42" i="1"/>
  <c r="CK31" i="1"/>
  <c r="CK30" i="1"/>
  <c r="CK28" i="1"/>
  <c r="CK32" i="1"/>
  <c r="CK29" i="1"/>
  <c r="AD31" i="1"/>
  <c r="BC30" i="1" s="1"/>
  <c r="CM42" i="1"/>
  <c r="CM40" i="1"/>
  <c r="CM38" i="1"/>
  <c r="CM41" i="1"/>
  <c r="CM39" i="1"/>
  <c r="CK37" i="1"/>
  <c r="CK35" i="1"/>
  <c r="CK33" i="1"/>
  <c r="CK36" i="1"/>
  <c r="CK34" i="1"/>
  <c r="CM28" i="1"/>
  <c r="CL36" i="1"/>
  <c r="CL34" i="1"/>
  <c r="CL37" i="1"/>
  <c r="CL33" i="1"/>
  <c r="CL35" i="1"/>
  <c r="CM36" i="1"/>
  <c r="CM34" i="1"/>
  <c r="CM37" i="1"/>
  <c r="CM35" i="1"/>
  <c r="CM33" i="1"/>
  <c r="BC31" i="1"/>
  <c r="AD30" i="1"/>
  <c r="BD30" i="1" s="1"/>
  <c r="AP30" i="1"/>
  <c r="BH29" i="1" s="1"/>
  <c r="BC33" i="1"/>
  <c r="BC37" i="1"/>
  <c r="BC36" i="1"/>
  <c r="BC34" i="1"/>
  <c r="BD37" i="1"/>
  <c r="BD36" i="1"/>
  <c r="BD35" i="1"/>
  <c r="BD34" i="1"/>
  <c r="BC35" i="1"/>
  <c r="BF37" i="1"/>
  <c r="BF35" i="1"/>
  <c r="BF34" i="1"/>
  <c r="BF33" i="1"/>
  <c r="BE37" i="1"/>
  <c r="BE35" i="1"/>
  <c r="BE34" i="1"/>
  <c r="BE33" i="1"/>
  <c r="BB32" i="1"/>
  <c r="BB30" i="1"/>
  <c r="BB29" i="1"/>
  <c r="BB28" i="1"/>
  <c r="BA32" i="1"/>
  <c r="BA30" i="1"/>
  <c r="BA29" i="1"/>
  <c r="BA28" i="1"/>
  <c r="BF32" i="1"/>
  <c r="BF31" i="1"/>
  <c r="BF30" i="1"/>
  <c r="BF29" i="1"/>
  <c r="BE32" i="1"/>
  <c r="BE31" i="1"/>
  <c r="BE30" i="1"/>
  <c r="BB41" i="1"/>
  <c r="BB40" i="1"/>
  <c r="BB39" i="1"/>
  <c r="BB38" i="1"/>
  <c r="BA41" i="1"/>
  <c r="BA40" i="1"/>
  <c r="BA39" i="1"/>
  <c r="BA38" i="1"/>
  <c r="BF42" i="1"/>
  <c r="BF41" i="1"/>
  <c r="BF40" i="1"/>
  <c r="BF39" i="1"/>
  <c r="BE42" i="1"/>
  <c r="BE41" i="1"/>
  <c r="BE40" i="1"/>
  <c r="BE39" i="1"/>
  <c r="BB37" i="1"/>
  <c r="BB36" i="1"/>
  <c r="BB35" i="1"/>
  <c r="BB34" i="1"/>
  <c r="BB33" i="1"/>
  <c r="BA37" i="1"/>
  <c r="BA36" i="1"/>
  <c r="BA34" i="1"/>
  <c r="BA33" i="1"/>
  <c r="AT37" i="1"/>
  <c r="AT36" i="1"/>
  <c r="AT35" i="1"/>
  <c r="AT34" i="1"/>
  <c r="AT33" i="1"/>
  <c r="AS37" i="1"/>
  <c r="AS36" i="1"/>
  <c r="AS35" i="1"/>
  <c r="AS34" i="1"/>
  <c r="AS33" i="1"/>
  <c r="AX37" i="1"/>
  <c r="AX36" i="1"/>
  <c r="AX35" i="1"/>
  <c r="AX34" i="1"/>
  <c r="AX33" i="1"/>
  <c r="AW37" i="1"/>
  <c r="AW36" i="1"/>
  <c r="AW35" i="1"/>
  <c r="AW34" i="1"/>
  <c r="AW33" i="1"/>
  <c r="AT32" i="1"/>
  <c r="AT31" i="1"/>
  <c r="AT30" i="1"/>
  <c r="AT29" i="1"/>
  <c r="AT28" i="1"/>
  <c r="AS32" i="1"/>
  <c r="AS31" i="1"/>
  <c r="AS30" i="1"/>
  <c r="AS29" i="1"/>
  <c r="AS28" i="1"/>
  <c r="AX32" i="1"/>
  <c r="AX31" i="1"/>
  <c r="AX30" i="1"/>
  <c r="AX29" i="1"/>
  <c r="AX28" i="1"/>
  <c r="AW32" i="1"/>
  <c r="AW31" i="1"/>
  <c r="AW30" i="1"/>
  <c r="AW29" i="1"/>
  <c r="AW28" i="1"/>
  <c r="AT42" i="1"/>
  <c r="AT41" i="1"/>
  <c r="AT40" i="1"/>
  <c r="AT39" i="1"/>
  <c r="AT38" i="1"/>
  <c r="AS42" i="1"/>
  <c r="AS41" i="1"/>
  <c r="AS40" i="1"/>
  <c r="AS39" i="1"/>
  <c r="AS38" i="1"/>
  <c r="AV37" i="1"/>
  <c r="AV36" i="1"/>
  <c r="AV35" i="1"/>
  <c r="AV34" i="1"/>
  <c r="AV33" i="1"/>
  <c r="AU37" i="1"/>
  <c r="AU36" i="1"/>
  <c r="AU35" i="1"/>
  <c r="AU34" i="1"/>
  <c r="AU33" i="1"/>
  <c r="AX42" i="1"/>
  <c r="AX41" i="1"/>
  <c r="AX40" i="1"/>
  <c r="AX39" i="1"/>
  <c r="AX38" i="1"/>
  <c r="AW42" i="1"/>
  <c r="AW41" i="1"/>
  <c r="AW40" i="1"/>
  <c r="AW39" i="1"/>
  <c r="AW38" i="1"/>
  <c r="AD40" i="1"/>
  <c r="BA42" i="1" s="1"/>
  <c r="AD41" i="1"/>
  <c r="BB42" i="1" s="1"/>
  <c r="AP41" i="1"/>
  <c r="AP40" i="1"/>
  <c r="AP35" i="1"/>
  <c r="BE36" i="1" s="1"/>
  <c r="AP36" i="1"/>
  <c r="BF36" i="1" s="1"/>
  <c r="AD35" i="1"/>
  <c r="H35" i="1" s="1"/>
  <c r="AP31" i="1"/>
  <c r="BG29" i="1" s="1"/>
  <c r="AP26" i="1"/>
  <c r="BF25" i="1" s="1"/>
  <c r="AD26" i="1"/>
  <c r="U25" i="1" l="1"/>
  <c r="BE27" i="1"/>
  <c r="CI42" i="1"/>
  <c r="CE42" i="1"/>
  <c r="CG41" i="1"/>
  <c r="CC41" i="1"/>
  <c r="CI36" i="1"/>
  <c r="CE36" i="1"/>
  <c r="CD37" i="1"/>
  <c r="CH37" i="1"/>
  <c r="CG33" i="1"/>
  <c r="CC33" i="1"/>
  <c r="CG28" i="1"/>
  <c r="CC28" i="1"/>
  <c r="CI33" i="1"/>
  <c r="CE33" i="1"/>
  <c r="CH35" i="1"/>
  <c r="CD35" i="1"/>
  <c r="CH36" i="1"/>
  <c r="CD36" i="1"/>
  <c r="CG42" i="1"/>
  <c r="CC42" i="1"/>
  <c r="CG34" i="1"/>
  <c r="CC34" i="1"/>
  <c r="CI39" i="1"/>
  <c r="CE39" i="1"/>
  <c r="CG38" i="1"/>
  <c r="CC38" i="1"/>
  <c r="CI30" i="1"/>
  <c r="CE30" i="1"/>
  <c r="CG29" i="1"/>
  <c r="CC29" i="1"/>
  <c r="CI34" i="1"/>
  <c r="CE34" i="1"/>
  <c r="CH30" i="1"/>
  <c r="CD30" i="1"/>
  <c r="CH34" i="1"/>
  <c r="CD34" i="1"/>
  <c r="CJ29" i="1"/>
  <c r="CF29" i="1"/>
  <c r="CG36" i="1"/>
  <c r="CC36" i="1"/>
  <c r="CI40" i="1"/>
  <c r="CE40" i="1"/>
  <c r="CG39" i="1"/>
  <c r="CC39" i="1"/>
  <c r="CI31" i="1"/>
  <c r="CE31" i="1"/>
  <c r="CG30" i="1"/>
  <c r="CC30" i="1"/>
  <c r="CI35" i="1"/>
  <c r="CE35" i="1"/>
  <c r="CG37" i="1"/>
  <c r="CC37" i="1"/>
  <c r="CI41" i="1"/>
  <c r="CE41" i="1"/>
  <c r="CG40" i="1"/>
  <c r="CC40" i="1"/>
  <c r="CI32" i="1"/>
  <c r="CE32" i="1"/>
  <c r="CG32" i="1"/>
  <c r="CC32" i="1"/>
  <c r="CI37" i="1"/>
  <c r="CE37" i="1"/>
  <c r="BY37" i="1"/>
  <c r="CB29" i="1"/>
  <c r="CA42" i="1"/>
  <c r="BY41" i="1"/>
  <c r="BZ36" i="1"/>
  <c r="BY28" i="1"/>
  <c r="BY42" i="1"/>
  <c r="BZ37" i="1"/>
  <c r="CA36" i="1"/>
  <c r="BZ34" i="1"/>
  <c r="BY33" i="1"/>
  <c r="CA33" i="1"/>
  <c r="BZ35" i="1"/>
  <c r="BY34" i="1"/>
  <c r="CA39" i="1"/>
  <c r="BY38" i="1"/>
  <c r="CA30" i="1"/>
  <c r="BY29" i="1"/>
  <c r="CA34" i="1"/>
  <c r="BZ30" i="1"/>
  <c r="BY36" i="1"/>
  <c r="CA40" i="1"/>
  <c r="BY39" i="1"/>
  <c r="BY30" i="1"/>
  <c r="CA35" i="1"/>
  <c r="CA41" i="1"/>
  <c r="BY40" i="1"/>
  <c r="BY32" i="1"/>
  <c r="CA37" i="1"/>
  <c r="CA31" i="1"/>
  <c r="CA32" i="1"/>
  <c r="BX29" i="1"/>
  <c r="BU42" i="1"/>
  <c r="BU34" i="1"/>
  <c r="BW39" i="1"/>
  <c r="BU38" i="1"/>
  <c r="BW30" i="1"/>
  <c r="BU29" i="1"/>
  <c r="BW34" i="1"/>
  <c r="BU36" i="1"/>
  <c r="BU37" i="1"/>
  <c r="BW41" i="1"/>
  <c r="BU40" i="1"/>
  <c r="BW32" i="1"/>
  <c r="BU32" i="1"/>
  <c r="BW37" i="1"/>
  <c r="BW42" i="1"/>
  <c r="BU41" i="1"/>
  <c r="BV35" i="1"/>
  <c r="BV30" i="1"/>
  <c r="BW36" i="1"/>
  <c r="BV34" i="1"/>
  <c r="BV36" i="1"/>
  <c r="BV37" i="1"/>
  <c r="BU33" i="1"/>
  <c r="BU28" i="1"/>
  <c r="BW33" i="1"/>
  <c r="BW40" i="1"/>
  <c r="BU39" i="1"/>
  <c r="BW31" i="1"/>
  <c r="BU30" i="1"/>
  <c r="BW35" i="1"/>
  <c r="BQ42" i="1"/>
  <c r="BM42" i="1"/>
  <c r="BK34" i="1"/>
  <c r="BS34" i="1"/>
  <c r="BO34" i="1"/>
  <c r="BI33" i="1"/>
  <c r="BQ33" i="1"/>
  <c r="BM33" i="1"/>
  <c r="BI28" i="1"/>
  <c r="BQ28" i="1"/>
  <c r="BM28" i="1"/>
  <c r="BO33" i="1"/>
  <c r="BS33" i="1"/>
  <c r="BN35" i="1"/>
  <c r="BR35" i="1"/>
  <c r="BI34" i="1"/>
  <c r="BM34" i="1"/>
  <c r="BQ34" i="1"/>
  <c r="BI29" i="1"/>
  <c r="BM29" i="1"/>
  <c r="BQ29" i="1"/>
  <c r="BL29" i="1"/>
  <c r="BP29" i="1"/>
  <c r="BT29" i="1"/>
  <c r="BQ36" i="1"/>
  <c r="BM36" i="1"/>
  <c r="BS40" i="1"/>
  <c r="BO40" i="1"/>
  <c r="BM39" i="1"/>
  <c r="BQ39" i="1"/>
  <c r="BO31" i="1"/>
  <c r="BS31" i="1"/>
  <c r="BM30" i="1"/>
  <c r="BQ30" i="1"/>
  <c r="BO35" i="1"/>
  <c r="BS35" i="1"/>
  <c r="BM37" i="1"/>
  <c r="BQ37" i="1"/>
  <c r="BO41" i="1"/>
  <c r="BS41" i="1"/>
  <c r="BQ40" i="1"/>
  <c r="BM40" i="1"/>
  <c r="BS32" i="1"/>
  <c r="BO32" i="1"/>
  <c r="BQ32" i="1"/>
  <c r="BM32" i="1"/>
  <c r="BO37" i="1"/>
  <c r="BS37" i="1"/>
  <c r="BK30" i="1"/>
  <c r="BS30" i="1"/>
  <c r="BO30" i="1"/>
  <c r="BS42" i="1"/>
  <c r="BO42" i="1"/>
  <c r="BM41" i="1"/>
  <c r="BQ41" i="1"/>
  <c r="BR34" i="1"/>
  <c r="BN34" i="1"/>
  <c r="BI38" i="1"/>
  <c r="BM38" i="1"/>
  <c r="BQ38" i="1"/>
  <c r="BS36" i="1"/>
  <c r="BO36" i="1"/>
  <c r="BR36" i="1"/>
  <c r="BN36" i="1"/>
  <c r="BK39" i="1"/>
  <c r="BO39" i="1"/>
  <c r="BS39" i="1"/>
  <c r="BR30" i="1"/>
  <c r="BN30" i="1"/>
  <c r="BN37" i="1"/>
  <c r="BR37" i="1"/>
  <c r="BI40" i="1"/>
  <c r="BK32" i="1"/>
  <c r="BI32" i="1"/>
  <c r="BK37" i="1"/>
  <c r="BK41" i="1"/>
  <c r="BI36" i="1"/>
  <c r="BK33" i="1"/>
  <c r="BK40" i="1"/>
  <c r="BI39" i="1"/>
  <c r="BK31" i="1"/>
  <c r="BI30" i="1"/>
  <c r="BK35" i="1"/>
  <c r="BI42" i="1"/>
  <c r="BJ30" i="1"/>
  <c r="BI37" i="1"/>
  <c r="BK42" i="1"/>
  <c r="BI41" i="1"/>
  <c r="BK36" i="1"/>
  <c r="BJ34" i="1"/>
  <c r="BJ36" i="1"/>
  <c r="BJ37" i="1"/>
  <c r="BJ35" i="1"/>
  <c r="BE25" i="1"/>
  <c r="BB31" i="1"/>
  <c r="BH23" i="1"/>
  <c r="BF28" i="1"/>
  <c r="BA31" i="1"/>
  <c r="BA24" i="1"/>
  <c r="BD26" i="1"/>
  <c r="H31" i="1"/>
  <c r="BE28" i="1"/>
  <c r="BD33" i="1"/>
  <c r="BJ33" i="1" s="1"/>
  <c r="U30" i="1"/>
  <c r="BH30" i="1"/>
  <c r="U35" i="1"/>
  <c r="BH37" i="1"/>
  <c r="U41" i="1"/>
  <c r="BG39" i="1"/>
  <c r="BF38" i="1"/>
  <c r="BE29" i="1"/>
  <c r="H26" i="1"/>
  <c r="BB24" i="1"/>
  <c r="BC26" i="1"/>
  <c r="H41" i="1"/>
  <c r="BC40" i="1"/>
  <c r="H30" i="1"/>
  <c r="BD31" i="1"/>
  <c r="BJ31" i="1" s="1"/>
  <c r="U26" i="1"/>
  <c r="BF27" i="1"/>
  <c r="BG23" i="1"/>
  <c r="H40" i="1"/>
  <c r="BD40" i="1"/>
  <c r="U40" i="1"/>
  <c r="BH39" i="1"/>
  <c r="U31" i="1"/>
  <c r="BG30" i="1"/>
  <c r="BA35" i="1"/>
  <c r="BE38" i="1"/>
  <c r="U36" i="1"/>
  <c r="BG37" i="1"/>
  <c r="CJ30" i="1" l="1"/>
  <c r="CF30" i="1"/>
  <c r="CI28" i="1"/>
  <c r="CE28" i="1"/>
  <c r="CI25" i="1"/>
  <c r="CE25" i="1"/>
  <c r="CJ39" i="1"/>
  <c r="CF39" i="1"/>
  <c r="CH40" i="1"/>
  <c r="CD40" i="1"/>
  <c r="CI29" i="1"/>
  <c r="CE29" i="1"/>
  <c r="CB37" i="1"/>
  <c r="CJ37" i="1"/>
  <c r="CF37" i="1"/>
  <c r="CG35" i="1"/>
  <c r="CC35" i="1"/>
  <c r="CG31" i="1"/>
  <c r="CC31" i="1"/>
  <c r="CD31" i="1"/>
  <c r="CD33" i="1"/>
  <c r="CI27" i="1"/>
  <c r="CE27" i="1"/>
  <c r="CI38" i="1"/>
  <c r="CE38" i="1"/>
  <c r="CJ23" i="1"/>
  <c r="CF23" i="1"/>
  <c r="CH31" i="1"/>
  <c r="CH33" i="1"/>
  <c r="CH26" i="1"/>
  <c r="CD26" i="1"/>
  <c r="CG24" i="1"/>
  <c r="CC24" i="1"/>
  <c r="CB23" i="1"/>
  <c r="BY31" i="1"/>
  <c r="BZ26" i="1"/>
  <c r="CA38" i="1"/>
  <c r="BY24" i="1"/>
  <c r="BW27" i="1"/>
  <c r="CA27" i="1"/>
  <c r="CB30" i="1"/>
  <c r="BZ31" i="1"/>
  <c r="BU35" i="1"/>
  <c r="BY35" i="1"/>
  <c r="CA28" i="1"/>
  <c r="BW25" i="1"/>
  <c r="CA25" i="1"/>
  <c r="BZ33" i="1"/>
  <c r="CB39" i="1"/>
  <c r="BZ40" i="1"/>
  <c r="BW29" i="1"/>
  <c r="CA29" i="1"/>
  <c r="BW38" i="1"/>
  <c r="BX37" i="1"/>
  <c r="BX23" i="1"/>
  <c r="BV26" i="1"/>
  <c r="BU31" i="1"/>
  <c r="BX30" i="1"/>
  <c r="BW28" i="1"/>
  <c r="BX39" i="1"/>
  <c r="BV40" i="1"/>
  <c r="BU24" i="1"/>
  <c r="BV33" i="1"/>
  <c r="BV31" i="1"/>
  <c r="BN33" i="1"/>
  <c r="BL37" i="1"/>
  <c r="BP37" i="1"/>
  <c r="BT37" i="1"/>
  <c r="BQ24" i="1"/>
  <c r="BM24" i="1"/>
  <c r="BR40" i="1"/>
  <c r="BN40" i="1"/>
  <c r="BR26" i="1"/>
  <c r="BN26" i="1"/>
  <c r="BM31" i="1"/>
  <c r="BQ31" i="1"/>
  <c r="BS38" i="1"/>
  <c r="BO38" i="1"/>
  <c r="BP23" i="1"/>
  <c r="BT23" i="1"/>
  <c r="BK27" i="1"/>
  <c r="BO27" i="1"/>
  <c r="BS27" i="1"/>
  <c r="BR31" i="1"/>
  <c r="BI35" i="1"/>
  <c r="BM35" i="1"/>
  <c r="BQ35" i="1"/>
  <c r="BT30" i="1"/>
  <c r="BP30" i="1"/>
  <c r="BK29" i="1"/>
  <c r="BO29" i="1"/>
  <c r="BS29" i="1"/>
  <c r="BN31" i="1"/>
  <c r="BS28" i="1"/>
  <c r="BO28" i="1"/>
  <c r="BK25" i="1"/>
  <c r="BO25" i="1"/>
  <c r="BS25" i="1"/>
  <c r="BP39" i="1"/>
  <c r="BT39" i="1"/>
  <c r="BR33" i="1"/>
  <c r="BL23" i="1"/>
  <c r="BJ26" i="1"/>
  <c r="BK38" i="1"/>
  <c r="BI31" i="1"/>
  <c r="BL30" i="1"/>
  <c r="BK28" i="1"/>
  <c r="BL39" i="1"/>
  <c r="BJ40" i="1"/>
  <c r="BI24" i="1"/>
  <c r="AK21" i="1" l="1"/>
  <c r="AK20" i="1"/>
  <c r="Y21" i="1"/>
  <c r="Y20" i="1"/>
  <c r="Z20" i="1"/>
  <c r="AL20" i="1"/>
  <c r="CK20" i="1" l="1"/>
  <c r="CK19" i="1"/>
  <c r="CK18" i="1"/>
  <c r="CK21" i="1"/>
  <c r="CK22" i="1"/>
  <c r="BE18" i="1"/>
  <c r="CM18" i="1"/>
  <c r="CM22" i="1"/>
  <c r="CM21" i="1"/>
  <c r="CM20" i="1"/>
  <c r="CM19" i="1"/>
  <c r="CL22" i="1"/>
  <c r="CL21" i="1"/>
  <c r="CL19" i="1"/>
  <c r="CL20" i="1"/>
  <c r="CL18" i="1"/>
  <c r="CN21" i="1"/>
  <c r="CN20" i="1"/>
  <c r="CN19" i="1"/>
  <c r="CN18" i="1"/>
  <c r="CN22" i="1"/>
  <c r="AB21" i="1"/>
  <c r="AA21" i="1"/>
  <c r="BF18" i="1"/>
  <c r="BE22" i="1"/>
  <c r="BE21" i="1"/>
  <c r="BF22" i="1"/>
  <c r="BF21" i="1"/>
  <c r="AS18" i="1"/>
  <c r="BB22" i="1"/>
  <c r="BA20" i="1"/>
  <c r="BB21" i="1"/>
  <c r="BB20" i="1"/>
  <c r="BA22" i="1"/>
  <c r="BA21" i="1"/>
  <c r="AU18" i="1"/>
  <c r="BD20" i="1"/>
  <c r="BD19" i="1"/>
  <c r="BD18" i="1"/>
  <c r="BC18" i="1"/>
  <c r="BC20" i="1"/>
  <c r="BC19" i="1"/>
  <c r="BH22" i="1"/>
  <c r="BG19" i="1"/>
  <c r="BG18" i="1"/>
  <c r="BH19" i="1"/>
  <c r="BG22" i="1"/>
  <c r="BH18" i="1"/>
  <c r="AS21" i="1"/>
  <c r="AS20" i="1"/>
  <c r="AT22" i="1"/>
  <c r="AS19" i="1"/>
  <c r="AT21" i="1"/>
  <c r="AT20" i="1"/>
  <c r="AS22" i="1"/>
  <c r="AT18" i="1"/>
  <c r="AT19" i="1"/>
  <c r="AZ18" i="1"/>
  <c r="AZ22" i="1"/>
  <c r="AY22" i="1"/>
  <c r="AY19" i="1"/>
  <c r="AY21" i="1"/>
  <c r="AY20" i="1"/>
  <c r="AZ21" i="1"/>
  <c r="AY18" i="1"/>
  <c r="AZ20" i="1"/>
  <c r="AZ19" i="1"/>
  <c r="AV22" i="1"/>
  <c r="AU19" i="1"/>
  <c r="AV21" i="1"/>
  <c r="AV20" i="1"/>
  <c r="AV18" i="1"/>
  <c r="AV19" i="1"/>
  <c r="AU22" i="1"/>
  <c r="AU20" i="1"/>
  <c r="AU21" i="1"/>
  <c r="AX20" i="1"/>
  <c r="AW21" i="1"/>
  <c r="AX19" i="1"/>
  <c r="AX18" i="1"/>
  <c r="AW18" i="1"/>
  <c r="AW22" i="1"/>
  <c r="AW20" i="1"/>
  <c r="AX22" i="1"/>
  <c r="AW19" i="1"/>
  <c r="AX21" i="1"/>
  <c r="AC20" i="1"/>
  <c r="AC21" i="1"/>
  <c r="AB20" i="1"/>
  <c r="AM20" i="1"/>
  <c r="AM21" i="1"/>
  <c r="AN21" i="1"/>
  <c r="AO21" i="1"/>
  <c r="AO20" i="1"/>
  <c r="AN20" i="1"/>
  <c r="AA20" i="1"/>
  <c r="CI18" i="1" l="1"/>
  <c r="CE18" i="1"/>
  <c r="CJ22" i="1"/>
  <c r="CF22" i="1"/>
  <c r="CJ18" i="1"/>
  <c r="CF18" i="1"/>
  <c r="CF19" i="1"/>
  <c r="CJ19" i="1"/>
  <c r="CE21" i="1"/>
  <c r="CI21" i="1"/>
  <c r="CE22" i="1"/>
  <c r="CI22" i="1"/>
  <c r="CH18" i="1"/>
  <c r="CD18" i="1"/>
  <c r="CC20" i="1"/>
  <c r="CG20" i="1"/>
  <c r="CG21" i="1"/>
  <c r="CC21" i="1"/>
  <c r="CH19" i="1"/>
  <c r="CD19" i="1"/>
  <c r="CC22" i="1"/>
  <c r="CG22" i="1"/>
  <c r="CH20" i="1"/>
  <c r="CD20" i="1"/>
  <c r="BZ20" i="1"/>
  <c r="CA18" i="1"/>
  <c r="BZ18" i="1"/>
  <c r="CB18" i="1"/>
  <c r="BX22" i="1"/>
  <c r="CB22" i="1"/>
  <c r="CB19" i="1"/>
  <c r="BY21" i="1"/>
  <c r="BY20" i="1"/>
  <c r="BZ19" i="1"/>
  <c r="BY22" i="1"/>
  <c r="CA21" i="1"/>
  <c r="CA22" i="1"/>
  <c r="BU20" i="1"/>
  <c r="BW18" i="1"/>
  <c r="BV18" i="1"/>
  <c r="BX18" i="1"/>
  <c r="BX19" i="1"/>
  <c r="BU21" i="1"/>
  <c r="BV19" i="1"/>
  <c r="BU22" i="1"/>
  <c r="BW21" i="1"/>
  <c r="BV20" i="1"/>
  <c r="BW22" i="1"/>
  <c r="BS18" i="1"/>
  <c r="BO18" i="1"/>
  <c r="BR18" i="1"/>
  <c r="BN18" i="1"/>
  <c r="BL22" i="1"/>
  <c r="BP22" i="1"/>
  <c r="BT22" i="1"/>
  <c r="BT19" i="1"/>
  <c r="BP19" i="1"/>
  <c r="BM20" i="1"/>
  <c r="BQ20" i="1"/>
  <c r="BQ21" i="1"/>
  <c r="BM21" i="1"/>
  <c r="BR19" i="1"/>
  <c r="BN19" i="1"/>
  <c r="BM22" i="1"/>
  <c r="BQ22" i="1"/>
  <c r="BS21" i="1"/>
  <c r="BO21" i="1"/>
  <c r="BT18" i="1"/>
  <c r="BP18" i="1"/>
  <c r="BN20" i="1"/>
  <c r="BR20" i="1"/>
  <c r="BO22" i="1"/>
  <c r="BS22" i="1"/>
  <c r="BI20" i="1"/>
  <c r="BJ20" i="1"/>
  <c r="BK22" i="1"/>
  <c r="BJ18" i="1"/>
  <c r="BK18" i="1"/>
  <c r="BL18" i="1"/>
  <c r="BL19" i="1"/>
  <c r="BI21" i="1"/>
  <c r="BJ19" i="1"/>
  <c r="BI22" i="1"/>
  <c r="BK21" i="1"/>
  <c r="DB20" i="1"/>
  <c r="CQ27" i="1" s="1"/>
  <c r="DB19" i="1"/>
  <c r="CQ26" i="1" s="1"/>
  <c r="DB22" i="1"/>
  <c r="CQ29" i="1" s="1"/>
  <c r="DB21" i="1"/>
  <c r="CQ28" i="1" s="1"/>
  <c r="DB18" i="1"/>
  <c r="CQ25" i="1" s="1"/>
  <c r="CP22" i="1"/>
  <c r="CX29" i="1" s="1"/>
  <c r="CQ20" i="1"/>
  <c r="CY27" i="1" s="1"/>
  <c r="CP18" i="1"/>
  <c r="CX25" i="1" s="1"/>
  <c r="CQ21" i="1"/>
  <c r="CY28" i="1" s="1"/>
  <c r="CP19" i="1"/>
  <c r="CX26" i="1" s="1"/>
  <c r="CQ22" i="1"/>
  <c r="CY29" i="1" s="1"/>
  <c r="CQ19" i="1"/>
  <c r="CY26" i="1" s="1"/>
  <c r="CP20" i="1"/>
  <c r="CX27" i="1" s="1"/>
  <c r="CQ18" i="1"/>
  <c r="CY25" i="1" s="1"/>
  <c r="CP21" i="1"/>
  <c r="CX28" i="1" s="1"/>
  <c r="AP21" i="1"/>
  <c r="AP20" i="1"/>
  <c r="U20" i="1" s="1"/>
  <c r="DB28" i="1" l="1"/>
  <c r="DB26" i="1"/>
  <c r="DB29" i="1"/>
  <c r="DB27" i="1"/>
  <c r="DB25" i="1"/>
  <c r="BH20" i="1"/>
  <c r="BE19" i="1"/>
  <c r="BF19" i="1"/>
  <c r="BG20" i="1"/>
  <c r="BE20" i="1"/>
  <c r="BH21" i="1"/>
  <c r="BG21" i="1"/>
  <c r="BF20" i="1"/>
  <c r="U21" i="1"/>
  <c r="AD21" i="1"/>
  <c r="AD20" i="1"/>
  <c r="CF21" i="1" l="1"/>
  <c r="CJ21" i="1"/>
  <c r="CE20" i="1"/>
  <c r="CI20" i="1"/>
  <c r="CJ20" i="1"/>
  <c r="CF20" i="1"/>
  <c r="CE19" i="1"/>
  <c r="CI19" i="1"/>
  <c r="CB20" i="1"/>
  <c r="CA20" i="1"/>
  <c r="CB21" i="1"/>
  <c r="CA19" i="1"/>
  <c r="BX21" i="1"/>
  <c r="BW20" i="1"/>
  <c r="BX20" i="1"/>
  <c r="BW19" i="1"/>
  <c r="BP20" i="1"/>
  <c r="BT20" i="1"/>
  <c r="BO20" i="1"/>
  <c r="BS20" i="1"/>
  <c r="BS19" i="1"/>
  <c r="BO19" i="1"/>
  <c r="BP21" i="1"/>
  <c r="BT21" i="1"/>
  <c r="BL20" i="1"/>
  <c r="BL21" i="1"/>
  <c r="BK20" i="1"/>
  <c r="BK19" i="1"/>
  <c r="CR20" i="1"/>
  <c r="CV27" i="1" s="1"/>
  <c r="CS20" i="1"/>
  <c r="CW27" i="1" s="1"/>
  <c r="BD21" i="1"/>
  <c r="CS21" i="1" s="1"/>
  <c r="CW28" i="1" s="1"/>
  <c r="BA18" i="1"/>
  <c r="BC21" i="1"/>
  <c r="BB18" i="1"/>
  <c r="CS18" i="1" s="1"/>
  <c r="CW25" i="1" s="1"/>
  <c r="H20" i="1"/>
  <c r="BA19" i="1"/>
  <c r="BD22" i="1"/>
  <c r="CS22" i="1" s="1"/>
  <c r="CW29" i="1" s="1"/>
  <c r="H21" i="1"/>
  <c r="BB19" i="1"/>
  <c r="CS19" i="1" s="1"/>
  <c r="CW26" i="1" s="1"/>
  <c r="BC22" i="1"/>
  <c r="CZ20" i="1" l="1"/>
  <c r="CY20" i="1"/>
  <c r="CG19" i="1"/>
  <c r="CZ19" i="1" s="1"/>
  <c r="CC19" i="1"/>
  <c r="CY19" i="1" s="1"/>
  <c r="CH22" i="1"/>
  <c r="CZ22" i="1" s="1"/>
  <c r="CD22" i="1"/>
  <c r="CY22" i="1" s="1"/>
  <c r="BU18" i="1"/>
  <c r="CW18" i="1" s="1"/>
  <c r="CU25" i="1" s="1"/>
  <c r="CG18" i="1"/>
  <c r="CZ18" i="1" s="1"/>
  <c r="CC18" i="1"/>
  <c r="CY18" i="1" s="1"/>
  <c r="BI18" i="1"/>
  <c r="CT18" i="1" s="1"/>
  <c r="CR25" i="1" s="1"/>
  <c r="CH21" i="1"/>
  <c r="CZ21" i="1" s="1"/>
  <c r="CD21" i="1"/>
  <c r="CY21" i="1" s="1"/>
  <c r="BZ22" i="1"/>
  <c r="CX22" i="1" s="1"/>
  <c r="CZ27" i="1"/>
  <c r="CX20" i="1"/>
  <c r="BZ21" i="1"/>
  <c r="CX21" i="1" s="1"/>
  <c r="CU20" i="1"/>
  <c r="BY19" i="1"/>
  <c r="CX19" i="1" s="1"/>
  <c r="CV20" i="1"/>
  <c r="CT27" i="1" s="1"/>
  <c r="BY18" i="1"/>
  <c r="CX18" i="1" s="1"/>
  <c r="BM18" i="1"/>
  <c r="CU18" i="1" s="1"/>
  <c r="CW20" i="1"/>
  <c r="CU27" i="1" s="1"/>
  <c r="BV21" i="1"/>
  <c r="CW21" i="1" s="1"/>
  <c r="CU28" i="1" s="1"/>
  <c r="BU19" i="1"/>
  <c r="CW19" i="1" s="1"/>
  <c r="CU26" i="1" s="1"/>
  <c r="BV22" i="1"/>
  <c r="CW22" i="1" s="1"/>
  <c r="CU29" i="1" s="1"/>
  <c r="CT20" i="1"/>
  <c r="CR27" i="1" s="1"/>
  <c r="BN22" i="1"/>
  <c r="CU22" i="1" s="1"/>
  <c r="BR22" i="1"/>
  <c r="BQ18" i="1"/>
  <c r="BQ19" i="1"/>
  <c r="BM19" i="1"/>
  <c r="CU19" i="1" s="1"/>
  <c r="BR21" i="1"/>
  <c r="BN21" i="1"/>
  <c r="CU21" i="1" s="1"/>
  <c r="BJ22" i="1"/>
  <c r="CT22" i="1" s="1"/>
  <c r="CR29" i="1" s="1"/>
  <c r="BI19" i="1"/>
  <c r="CT19" i="1" s="1"/>
  <c r="CR26" i="1" s="1"/>
  <c r="BJ21" i="1"/>
  <c r="CT21" i="1" s="1"/>
  <c r="CR28" i="1" s="1"/>
  <c r="DA20" i="1"/>
  <c r="CR22" i="1"/>
  <c r="CV29" i="1" s="1"/>
  <c r="CZ29" i="1" s="1"/>
  <c r="CR18" i="1"/>
  <c r="CV25" i="1" s="1"/>
  <c r="CZ25" i="1" s="1"/>
  <c r="CR21" i="1"/>
  <c r="CV28" i="1" s="1"/>
  <c r="CZ28" i="1" s="1"/>
  <c r="CR19" i="1"/>
  <c r="CV26" i="1" s="1"/>
  <c r="CZ26" i="1" s="1"/>
  <c r="CS28" i="1" l="1"/>
  <c r="CS27" i="1"/>
  <c r="CP27" i="1" s="1"/>
  <c r="CS29" i="1"/>
  <c r="CS26" i="1"/>
  <c r="CS25" i="1"/>
  <c r="DA21" i="1"/>
  <c r="CV21" i="1"/>
  <c r="CT28" i="1" s="1"/>
  <c r="DA19" i="1"/>
  <c r="CV19" i="1"/>
  <c r="CT26" i="1" s="1"/>
  <c r="DA18" i="1"/>
  <c r="CV18" i="1"/>
  <c r="CT25" i="1" s="1"/>
  <c r="DA22" i="1"/>
  <c r="CV22" i="1"/>
  <c r="CT29" i="1" s="1"/>
  <c r="CP28" i="1" l="1"/>
  <c r="CP25" i="1"/>
  <c r="CP26" i="1"/>
  <c r="CP29" i="1"/>
  <c r="CO32" i="1" l="1" a="1"/>
  <c r="V13" i="1" l="1"/>
  <c r="T15" i="1"/>
  <c r="Q14" i="1"/>
  <c r="Q16" i="1"/>
  <c r="M14" i="1"/>
  <c r="O16" i="1"/>
  <c r="K15" i="1"/>
  <c r="O15" i="1"/>
  <c r="J12" i="1"/>
  <c r="V14" i="1"/>
  <c r="T16" i="1"/>
  <c r="R14" i="1"/>
  <c r="R16" i="1"/>
  <c r="N14" i="1"/>
  <c r="J13" i="1"/>
  <c r="K16" i="1"/>
  <c r="M13" i="1"/>
  <c r="S15" i="1"/>
  <c r="V15" i="1"/>
  <c r="S12" i="1"/>
  <c r="S14" i="1"/>
  <c r="S16" i="1"/>
  <c r="O14" i="1"/>
  <c r="J14" i="1"/>
  <c r="K12" i="1"/>
  <c r="R15" i="1"/>
  <c r="K13" i="1"/>
  <c r="V16" i="1"/>
  <c r="P13" i="1"/>
  <c r="P15" i="1"/>
  <c r="P12" i="1"/>
  <c r="M12" i="1"/>
  <c r="M15" i="1"/>
  <c r="J15" i="1"/>
  <c r="L13" i="1"/>
  <c r="R13" i="1"/>
  <c r="L15" i="1"/>
  <c r="S13" i="1"/>
  <c r="N13" i="1"/>
  <c r="L16" i="1"/>
  <c r="V12" i="1"/>
  <c r="Q13" i="1"/>
  <c r="Q15" i="1"/>
  <c r="Q12" i="1"/>
  <c r="N12" i="1"/>
  <c r="N15" i="1"/>
  <c r="J16" i="1"/>
  <c r="L14" i="1"/>
  <c r="T12" i="1"/>
  <c r="O12" i="1"/>
  <c r="T14" i="1"/>
  <c r="P14" i="1"/>
  <c r="P16" i="1"/>
  <c r="O13" i="1"/>
  <c r="N16" i="1"/>
  <c r="K14" i="1"/>
  <c r="L12" i="1"/>
  <c r="R12" i="1"/>
  <c r="T13" i="1"/>
  <c r="M16" i="1"/>
  <c r="CO32" i="1"/>
  <c r="G12" i="1" s="1"/>
  <c r="G13" i="1"/>
  <c r="G14" i="1"/>
  <c r="G15" i="1"/>
  <c r="G16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<sst xmlns="http://schemas.openxmlformats.org/spreadsheetml/2006/main" count="410" uniqueCount="113">
  <si>
    <t>Compétition :</t>
  </si>
  <si>
    <t>Catégorie :</t>
  </si>
  <si>
    <t>Lieu :</t>
  </si>
  <si>
    <t>Date :</t>
  </si>
  <si>
    <t>POULE :</t>
  </si>
  <si>
    <t>A</t>
  </si>
  <si>
    <t>D</t>
  </si>
  <si>
    <t>Set+</t>
  </si>
  <si>
    <t>Set-</t>
  </si>
  <si>
    <t>Pts+</t>
  </si>
  <si>
    <t>Pts-</t>
  </si>
  <si>
    <t>PT</t>
  </si>
  <si>
    <t>Coef Set</t>
  </si>
  <si>
    <t>Coef Pts</t>
  </si>
  <si>
    <t>B</t>
  </si>
  <si>
    <t>C</t>
  </si>
  <si>
    <t>match 1</t>
  </si>
  <si>
    <t>set 1</t>
  </si>
  <si>
    <t>set 2</t>
  </si>
  <si>
    <t>set 3</t>
  </si>
  <si>
    <t>match 2</t>
  </si>
  <si>
    <t>POULE</t>
  </si>
  <si>
    <t>J</t>
  </si>
  <si>
    <t>Classement</t>
  </si>
  <si>
    <r>
      <rPr>
        <sz val="11"/>
        <color theme="1"/>
        <rFont val="Aptos Narrow"/>
        <family val="2"/>
      </rPr>
      <t>É</t>
    </r>
    <r>
      <rPr>
        <sz val="11"/>
        <color theme="1"/>
        <rFont val="Aptos Narrow"/>
        <family val="2"/>
        <scheme val="minor"/>
      </rPr>
      <t>quipes</t>
    </r>
  </si>
  <si>
    <t>Poule de :</t>
  </si>
  <si>
    <t>Poule de</t>
  </si>
  <si>
    <t>E</t>
  </si>
  <si>
    <t>POULE DE 3/4</t>
  </si>
  <si>
    <t>J.1</t>
  </si>
  <si>
    <t>J.2</t>
  </si>
  <si>
    <t>J.3</t>
  </si>
  <si>
    <t>A/D</t>
  </si>
  <si>
    <t>B/D</t>
  </si>
  <si>
    <t>D/C</t>
  </si>
  <si>
    <t>B/C</t>
  </si>
  <si>
    <t>C/A</t>
  </si>
  <si>
    <t>A/B</t>
  </si>
  <si>
    <t>POULE DE 5/6</t>
  </si>
  <si>
    <t>J.4</t>
  </si>
  <si>
    <t>J.5</t>
  </si>
  <si>
    <t>A/F</t>
  </si>
  <si>
    <t>C/F</t>
  </si>
  <si>
    <t>F/E</t>
  </si>
  <si>
    <t>B/F</t>
  </si>
  <si>
    <t>F/D</t>
  </si>
  <si>
    <t>B/E</t>
  </si>
  <si>
    <t>E/C</t>
  </si>
  <si>
    <t>C/D</t>
  </si>
  <si>
    <t>E/A</t>
  </si>
  <si>
    <t>D/E</t>
  </si>
  <si>
    <t>J1</t>
  </si>
  <si>
    <t>J2</t>
  </si>
  <si>
    <t>P4</t>
  </si>
  <si>
    <t>P5</t>
  </si>
  <si>
    <t>AA</t>
  </si>
  <si>
    <t>BB</t>
  </si>
  <si>
    <t>CC</t>
  </si>
  <si>
    <t>DD</t>
  </si>
  <si>
    <t>EE</t>
  </si>
  <si>
    <t>Joué</t>
  </si>
  <si>
    <t>S1</t>
  </si>
  <si>
    <t>S2</t>
  </si>
  <si>
    <t>S3</t>
  </si>
  <si>
    <t>SET</t>
  </si>
  <si>
    <t>P3</t>
  </si>
  <si>
    <t>x</t>
  </si>
  <si>
    <t>TOUR 1</t>
  </si>
  <si>
    <t>TOUR 2</t>
  </si>
  <si>
    <t>TOUR 3</t>
  </si>
  <si>
    <t>J3</t>
  </si>
  <si>
    <t>TOUR 4</t>
  </si>
  <si>
    <t>TOUR 5</t>
  </si>
  <si>
    <t>J4</t>
  </si>
  <si>
    <t>J5</t>
  </si>
  <si>
    <t>Pt+</t>
  </si>
  <si>
    <t>Pt-</t>
  </si>
  <si>
    <t>Gauche</t>
  </si>
  <si>
    <t>Droite</t>
  </si>
  <si>
    <t>TOTAUX</t>
  </si>
  <si>
    <t>POINTS</t>
  </si>
  <si>
    <t>SETS</t>
  </si>
  <si>
    <t>H</t>
  </si>
  <si>
    <t>VICTOIRES 2/0</t>
  </si>
  <si>
    <t>2/0</t>
  </si>
  <si>
    <t>VICTOIRES 2/1</t>
  </si>
  <si>
    <t>DEFAITES 1/2</t>
  </si>
  <si>
    <t>MATCHS JOUES</t>
  </si>
  <si>
    <t>DEFAITES 0/2</t>
  </si>
  <si>
    <t>Gauche H</t>
  </si>
  <si>
    <t>Gauche B</t>
  </si>
  <si>
    <t>Droite H</t>
  </si>
  <si>
    <t>Droite B</t>
  </si>
  <si>
    <t>2/1</t>
  </si>
  <si>
    <t>1/2</t>
  </si>
  <si>
    <t>0/2</t>
  </si>
  <si>
    <t>Victoire 2/0 = 2pts | 2/1 = 2pts | Défaite 1/2 = 1 pt | 0/2 = 0 pt</t>
  </si>
  <si>
    <t>Victoire 2/0 = 2pts | 2/1 = 2pts | Défaite 1/2 = 1 pt | 0/2 = 1 pt</t>
  </si>
  <si>
    <t>Victoire 2/0 = 2pts | 2/1 = 1pt | Défaite 1/2 = 0 pt | 0/2 = 0 pt</t>
  </si>
  <si>
    <t>Matchs en 2 sets secs (égalité possible)</t>
  </si>
  <si>
    <t>1/1</t>
  </si>
  <si>
    <t>EGALITE 1/1</t>
  </si>
  <si>
    <t>Points</t>
  </si>
  <si>
    <t>POINTS MARQUES/PERDUS</t>
  </si>
  <si>
    <t>SEC</t>
  </si>
  <si>
    <t>Matchs en 1 set gagnant</t>
  </si>
  <si>
    <t>1/0</t>
  </si>
  <si>
    <t>0/1</t>
  </si>
  <si>
    <t>1 set</t>
  </si>
  <si>
    <t>Formule choisie :</t>
  </si>
  <si>
    <t>VICTOIRES 1/0</t>
  </si>
  <si>
    <t>DEFAITES 0/1</t>
  </si>
  <si>
    <t>TRI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</si>
</sst>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14"/>
      <color theme="1"/>
      <name val="Aptos Narrow"/>
      <family val="2"/>
      <scheme val="minor"/>
    </font>
    <font>
      <b/>
      <sz val="14"/>
      <color theme="1"/>
      <name val="Century Gothic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</font>
    <font>
      <b/>
      <sz val="10"/>
      <name val="MS Sans Serif"/>
      <family val="2"/>
    </font>
    <font>
      <sz val="10"/>
      <name val="Arial"/>
      <family val="2"/>
    </font>
    <font>
      <i/>
      <sz val="10"/>
      <name val="MS Sans Serif"/>
      <family val="2"/>
    </font>
    <font>
      <sz val="8"/>
      <name val="Aptos Narrow"/>
      <family val="2"/>
      <scheme val="minor"/>
    </font>
    <font>
      <b/>
      <sz val="10"/>
      <color theme="1"/>
      <name val="Century Gothic"/>
      <family val="2"/>
    </font>
    <font>
      <b/>
      <sz val="10"/>
      <color theme="0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F6FD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theme="7" tint="-0.24994659260841701"/>
      </left>
      <right style="thin">
        <color indexed="64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indexed="64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0" borderId="1" xfId="0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0" fillId="7" borderId="1" xfId="0" applyFill="1" applyBorder="1" applyAlignment="1" applyProtection="1">
      <alignment horizontal="left"/>
      <protection locked="0"/>
    </xf>
    <xf numFmtId="0" fontId="0" fillId="7" borderId="1" xfId="0" applyFill="1" applyBorder="1" applyAlignment="1" applyProtection="1">
      <alignment horizontal="center"/>
      <protection locked="0"/>
    </xf>
    <xf numFmtId="14" fontId="0" fillId="7" borderId="1" xfId="0" applyNumberFormat="1" applyFill="1" applyBorder="1" applyAlignment="1" applyProtection="1">
      <alignment horizontal="center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2" xfId="0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0" fontId="8" fillId="7" borderId="6" xfId="0" applyFont="1" applyFill="1" applyBorder="1" applyAlignment="1" applyProtection="1">
      <alignment horizontal="center" vertical="center"/>
      <protection locked="0"/>
    </xf>
    <xf numFmtId="0" fontId="8" fillId="7" borderId="7" xfId="0" applyFont="1" applyFill="1" applyBorder="1" applyAlignment="1" applyProtection="1">
      <alignment horizontal="center" vertical="center"/>
      <protection locked="0"/>
    </xf>
    <xf numFmtId="0" fontId="6" fillId="7" borderId="8" xfId="0" applyFont="1" applyFill="1" applyBorder="1" applyAlignment="1" applyProtection="1">
      <alignment horizontal="center"/>
      <protection locked="0"/>
    </xf>
    <xf numFmtId="0" fontId="6" fillId="7" borderId="9" xfId="0" applyFont="1" applyFill="1" applyBorder="1" applyAlignment="1" applyProtection="1">
      <alignment horizontal="center"/>
      <protection locked="0"/>
    </xf>
    <xf numFmtId="0" fontId="6" fillId="7" borderId="10" xfId="0" applyFont="1" applyFill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right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9" fillId="8" borderId="0" xfId="0" applyFont="1" applyFill="1" applyAlignment="1">
      <alignment horizontal="left"/>
    </xf>
    <xf numFmtId="0" fontId="1" fillId="8" borderId="0" xfId="0" applyFont="1" applyFill="1"/>
    <xf numFmtId="0" fontId="0" fillId="8" borderId="0" xfId="0" applyFill="1" applyAlignment="1">
      <alignment horizontal="center"/>
    </xf>
    <xf numFmtId="0" fontId="0" fillId="8" borderId="0" xfId="0" applyFill="1"/>
    <xf numFmtId="49" fontId="12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14" fillId="0" borderId="0" xfId="0" applyNumberFormat="1" applyFont="1"/>
    <xf numFmtId="49" fontId="14" fillId="0" borderId="0" xfId="0" applyNumberFormat="1" applyFont="1" applyAlignment="1">
      <alignment horizont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center"/>
    </xf>
    <xf numFmtId="0" fontId="3" fillId="6" borderId="0" xfId="0" applyFont="1" applyFill="1"/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49" fontId="14" fillId="9" borderId="2" xfId="0" applyNumberFormat="1" applyFont="1" applyFill="1" applyBorder="1" applyAlignment="1">
      <alignment horizontal="center"/>
    </xf>
    <xf numFmtId="49" fontId="13" fillId="9" borderId="2" xfId="0" applyNumberFormat="1" applyFont="1" applyFill="1" applyBorder="1" applyAlignment="1">
      <alignment horizontal="center"/>
    </xf>
    <xf numFmtId="49" fontId="14" fillId="3" borderId="2" xfId="0" applyNumberFormat="1" applyFon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13" fillId="3" borderId="2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6" fillId="0" borderId="2" xfId="0" applyFont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3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0" fillId="11" borderId="0" xfId="0" applyFill="1" applyAlignment="1">
      <alignment horizontal="center"/>
    </xf>
    <xf numFmtId="0" fontId="0" fillId="5" borderId="0" xfId="0" applyFill="1" applyAlignment="1">
      <alignment horizontal="center"/>
    </xf>
    <xf numFmtId="49" fontId="13" fillId="11" borderId="2" xfId="0" applyNumberFormat="1" applyFont="1" applyFill="1" applyBorder="1" applyAlignment="1">
      <alignment horizontal="center"/>
    </xf>
    <xf numFmtId="49" fontId="0" fillId="12" borderId="2" xfId="0" applyNumberFormat="1" applyFill="1" applyBorder="1" applyAlignment="1">
      <alignment horizontal="center"/>
    </xf>
    <xf numFmtId="49" fontId="13" fillId="12" borderId="2" xfId="0" applyNumberFormat="1" applyFont="1" applyFill="1" applyBorder="1" applyAlignment="1">
      <alignment horizontal="center"/>
    </xf>
    <xf numFmtId="0" fontId="17" fillId="8" borderId="0" xfId="0" applyFont="1" applyFill="1" applyBorder="1" applyAlignment="1">
      <alignment horizontal="left"/>
    </xf>
    <xf numFmtId="0" fontId="17" fillId="8" borderId="0" xfId="0" applyFont="1" applyFill="1"/>
    <xf numFmtId="0" fontId="0" fillId="0" borderId="0" xfId="0" applyAlignment="1"/>
    <xf numFmtId="0" fontId="1" fillId="0" borderId="2" xfId="0" applyFont="1" applyBorder="1" applyAlignment="1">
      <alignment horizontal="center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center"/>
    </xf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6" borderId="0" xfId="0" applyFill="1" applyAlignment="1">
      <alignment horizontal="center"/>
    </xf>
    <xf numFmtId="0" fontId="3" fillId="5" borderId="0" xfId="0" applyFont="1" applyFill="1"/>
    <xf numFmtId="0" fontId="3" fillId="5" borderId="0" xfId="0" applyFont="1" applyFill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5" borderId="13" xfId="0" applyFill="1" applyBorder="1" applyAlignment="1">
      <alignment horizontal="center"/>
    </xf>
    <xf numFmtId="16" fontId="1" fillId="0" borderId="0" xfId="0" quotePrefix="1" applyNumberFormat="1" applyFont="1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quotePrefix="1" applyNumberFormat="1" applyFont="1" applyAlignment="1">
      <alignment horizontal="center"/>
    </xf>
    <xf numFmtId="16" fontId="1" fillId="4" borderId="0" xfId="0" quotePrefix="1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1" fillId="0" borderId="0" xfId="0" applyFont="1" applyAlignment="1">
      <alignment horizontal="left"/>
    </xf>
    <xf numFmtId="0" fontId="0" fillId="5" borderId="0" xfId="0" applyFill="1"/>
    <xf numFmtId="164" fontId="0" fillId="0" borderId="11" xfId="0" applyNumberFormat="1" applyBorder="1" applyAlignment="1">
      <alignment horizontal="centerContinuous" vertical="center"/>
    </xf>
    <xf numFmtId="0" fontId="0" fillId="0" borderId="3" xfId="0" applyBorder="1" applyAlignment="1">
      <alignment horizontal="centerContinuous"/>
    </xf>
    <xf numFmtId="16" fontId="1" fillId="9" borderId="0" xfId="0" applyNumberFormat="1" applyFont="1" applyFill="1" applyAlignment="1">
      <alignment horizontal="center"/>
    </xf>
    <xf numFmtId="0" fontId="0" fillId="9" borderId="0" xfId="0" applyFill="1"/>
    <xf numFmtId="16" fontId="1" fillId="3" borderId="0" xfId="0" quotePrefix="1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0" fillId="9" borderId="0" xfId="0" applyFont="1" applyFill="1" applyAlignment="1">
      <alignment horizontal="center"/>
    </xf>
    <xf numFmtId="0" fontId="0" fillId="9" borderId="0" xfId="0" applyFill="1" applyAlignment="1"/>
    <xf numFmtId="0" fontId="1" fillId="11" borderId="0" xfId="0" applyFont="1" applyFill="1" applyAlignment="1">
      <alignment horizont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2" fillId="4" borderId="0" xfId="0" applyFont="1" applyFill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3" borderId="5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16" fillId="6" borderId="11" xfId="0" applyFont="1" applyFill="1" applyBorder="1" applyAlignment="1" applyProtection="1">
      <alignment horizontal="center"/>
    </xf>
    <xf numFmtId="0" fontId="16" fillId="6" borderId="12" xfId="0" applyFont="1" applyFill="1" applyBorder="1" applyAlignment="1" applyProtection="1">
      <alignment horizontal="center"/>
    </xf>
    <xf numFmtId="0" fontId="16" fillId="6" borderId="3" xfId="0" applyFont="1" applyFill="1" applyBorder="1" applyAlignment="1" applyProtection="1">
      <alignment horizontal="center"/>
    </xf>
    <xf numFmtId="0" fontId="6" fillId="6" borderId="11" xfId="0" applyFont="1" applyFill="1" applyBorder="1" applyAlignment="1" applyProtection="1">
      <alignment horizontal="center"/>
    </xf>
    <xf numFmtId="0" fontId="6" fillId="6" borderId="12" xfId="0" applyFont="1" applyFill="1" applyBorder="1" applyAlignment="1" applyProtection="1">
      <alignment horizontal="center"/>
    </xf>
    <xf numFmtId="0" fontId="6" fillId="6" borderId="3" xfId="0" applyFont="1" applyFill="1" applyBorder="1" applyAlignment="1" applyProtection="1">
      <alignment horizontal="center"/>
    </xf>
  </cellXfs>
  <cellStyles count="1">
    <cellStyle name="Normal" xfId="0" builtinId="0"/>
  </cellStyles>
  <dxfs count="8">
    <dxf>
      <font>
        <color theme="0"/>
      </font>
      <fill>
        <patternFill patternType="none">
          <bgColor auto="1"/>
        </patternFill>
      </fill>
      <border>
        <left/>
        <right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font>
        <color theme="0"/>
      </font>
      <fill>
        <patternFill patternType="none">
          <bgColor auto="1"/>
        </patternFill>
      </fill>
    </dxf>
    <dxf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font>
        <color theme="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E3F6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7951</xdr:colOff>
      <xdr:row>0</xdr:row>
      <xdr:rowOff>7951</xdr:rowOff>
    </xdr:from>
    <xdr:ext cx="2369489" cy="853016"/>
    <xdr:pic>
      <xdr:nvPicPr>
        <xdr:cNvPr id="2" name="Image 1">
          <a:extLst>
            <a:ext uri="{FF2B5EF4-FFF2-40B4-BE49-F238E27FC236}">
              <a16:creationId xmlns:a16="http://schemas.microsoft.com/office/drawing/2014/main" id="{C98CF33B-3BA9-49DB-B157-CC6223745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1" y="7951"/>
          <a:ext cx="2369489" cy="85301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CDVB77\2024-2025\CDS\Coupe%2077\FDM\M11\Gestion%20Coupe%2077%20M11%202025.xlsx" TargetMode="External"/><Relationship Id="rId1" Type="http://schemas.openxmlformats.org/officeDocument/2006/relationships/externalLinkPath" Target="/CDVB77/2024-2025/CDS/Coupe%2077/FDM/M11/Gestion%20Coupe%2077%20M11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 F"/>
      <sheetName val="PB F"/>
      <sheetName val="PC F"/>
      <sheetName val="Equipes F"/>
      <sheetName val="T Finale F"/>
      <sheetName val="PA M"/>
      <sheetName val="PB M"/>
      <sheetName val="PC M"/>
      <sheetName val="Equipes M"/>
      <sheetName val="T Finale M"/>
      <sheetName val="Poules 3"/>
      <sheetName val="Poules 4"/>
      <sheetName val="Tableau"/>
    </sheetNames>
    <sheetDataSet>
      <sheetData sheetId="0" refreshError="1"/>
      <sheetData sheetId="1" refreshError="1"/>
      <sheetData sheetId="2" refreshError="1"/>
      <sheetData sheetId="3">
        <row r="6">
          <cell r="B6">
            <v>1</v>
          </cell>
          <cell r="C6" t="str">
            <v>Torcy 2</v>
          </cell>
        </row>
        <row r="7">
          <cell r="B7">
            <v>2</v>
          </cell>
          <cell r="C7" t="str">
            <v>Torcy 1</v>
          </cell>
        </row>
        <row r="8">
          <cell r="B8">
            <v>3</v>
          </cell>
          <cell r="C8" t="str">
            <v>Val Europe 1</v>
          </cell>
        </row>
        <row r="9">
          <cell r="B9">
            <v>4</v>
          </cell>
          <cell r="C9" t="str">
            <v>Val Europe 2</v>
          </cell>
        </row>
        <row r="10">
          <cell r="B10">
            <v>5</v>
          </cell>
          <cell r="C10" t="str">
            <v>Mitry 1</v>
          </cell>
        </row>
        <row r="11">
          <cell r="B11">
            <v>6</v>
          </cell>
          <cell r="C11" t="str">
            <v>Torcy 3</v>
          </cell>
        </row>
        <row r="12">
          <cell r="B12">
            <v>7</v>
          </cell>
          <cell r="C12" t="str">
            <v>Alliance Nord 77</v>
          </cell>
        </row>
        <row r="13">
          <cell r="B13">
            <v>8</v>
          </cell>
          <cell r="C13" t="str">
            <v>Mitry 2</v>
          </cell>
        </row>
        <row r="14">
          <cell r="B14">
            <v>9</v>
          </cell>
          <cell r="C14" t="str">
            <v>Torcy 4</v>
          </cell>
        </row>
        <row r="15">
          <cell r="B15">
            <v>10</v>
          </cell>
          <cell r="C15" t="str">
            <v>Coulommiers</v>
          </cell>
        </row>
        <row r="16">
          <cell r="B16">
            <v>11</v>
          </cell>
        </row>
        <row r="17">
          <cell r="B17">
            <v>12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6">
          <cell r="B6">
            <v>1</v>
          </cell>
          <cell r="C6" t="str">
            <v>Mitry 1</v>
          </cell>
        </row>
        <row r="7">
          <cell r="B7">
            <v>2</v>
          </cell>
          <cell r="C7" t="str">
            <v>Val Europe 1</v>
          </cell>
        </row>
        <row r="8">
          <cell r="B8">
            <v>3</v>
          </cell>
          <cell r="C8" t="str">
            <v>Mitry 2</v>
          </cell>
        </row>
        <row r="9">
          <cell r="B9">
            <v>4</v>
          </cell>
          <cell r="C9" t="str">
            <v>Combs</v>
          </cell>
        </row>
        <row r="10">
          <cell r="B10">
            <v>5</v>
          </cell>
          <cell r="C10" t="str">
            <v>Lognes</v>
          </cell>
        </row>
        <row r="11">
          <cell r="B11">
            <v>6</v>
          </cell>
          <cell r="C11" t="str">
            <v>Alliance Nord 1</v>
          </cell>
        </row>
        <row r="12">
          <cell r="B12">
            <v>7</v>
          </cell>
          <cell r="C12" t="str">
            <v>Alliance Nord 2</v>
          </cell>
        </row>
        <row r="13">
          <cell r="B13">
            <v>8</v>
          </cell>
          <cell r="C13" t="str">
            <v>Mitry 3</v>
          </cell>
        </row>
        <row r="14">
          <cell r="B14">
            <v>9</v>
          </cell>
          <cell r="C14" t="str">
            <v>Val Europe 2</v>
          </cell>
        </row>
        <row r="15">
          <cell r="B15">
            <v>10</v>
          </cell>
          <cell r="C15" t="str">
            <v>Coulommiers 2</v>
          </cell>
        </row>
        <row r="16">
          <cell r="B16">
            <v>11</v>
          </cell>
          <cell r="C16" t="str">
            <v xml:space="preserve">Torcy </v>
          </cell>
        </row>
        <row r="17">
          <cell r="B17">
            <v>12</v>
          </cell>
          <cell r="C17" t="str">
            <v>Coulommiers 1</v>
          </cell>
        </row>
        <row r="18">
          <cell r="B18">
            <v>13</v>
          </cell>
        </row>
        <row r="19">
          <cell r="B19">
            <v>14</v>
          </cell>
        </row>
        <row r="20">
          <cell r="B20">
            <v>15</v>
          </cell>
        </row>
        <row r="21">
          <cell r="B21">
            <v>16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6AED-E80D-4342-8B49-CCBABFA9FB56}">
  <sheetPr>
    <tabColor theme="0" tint="-0.34998626667073579"/>
  </sheetPr>
  <dimension ref="A1:LW42"/>
  <sheetViews>
    <sheetView showGridLines="0" tabSelected="1" zoomScale="90" zoomScaleNormal="90" workbookViewId="0">
      <selection activeCell="I7" sqref="I7"/>
    </sheetView>
  </sheetViews>
  <sheetFormatPr baseColWidth="10" defaultColWidth="4.88671875" defaultRowHeight="15.05" x14ac:dyDescent="0.3"/>
  <cols>
    <col min="1" max="23" width="5.33203125" customWidth="1"/>
    <col min="25" max="42" width="4.88671875" style="5" hidden="1" customWidth="1"/>
    <col min="43" max="92" width="4.88671875" hidden="1" customWidth="1"/>
    <col min="93" max="93" width="5.109375" hidden="1" customWidth="1"/>
    <col min="94" max="97" width="4.88671875" hidden="1" customWidth="1"/>
    <col min="98" max="102" width="5.77734375" hidden="1" customWidth="1"/>
    <col min="103" max="117" width="4.88671875" hidden="1" customWidth="1"/>
  </cols>
  <sheetData>
    <row r="1" spans="1:335" ht="30.05" customHeight="1" x14ac:dyDescent="0.55000000000000004">
      <c r="Q1" s="99" t="s">
        <v>21</v>
      </c>
      <c r="R1" s="99"/>
      <c r="S1" s="99"/>
      <c r="T1" s="99"/>
      <c r="U1" s="99"/>
      <c r="V1" s="99"/>
      <c r="W1" s="99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</row>
    <row r="2" spans="1:335" x14ac:dyDescent="0.3">
      <c r="Z2" s="5" t="s">
        <v>26</v>
      </c>
      <c r="AD2" s="36" t="s">
        <v>28</v>
      </c>
      <c r="AE2" s="37"/>
      <c r="AF2" s="37"/>
      <c r="AG2" s="37"/>
      <c r="AI2" s="36" t="s">
        <v>38</v>
      </c>
      <c r="AJ2" s="37"/>
      <c r="AK2" s="37"/>
      <c r="AL2" s="37"/>
      <c r="AM2" s="37"/>
    </row>
    <row r="3" spans="1:335" x14ac:dyDescent="0.3">
      <c r="K3" s="3" t="s">
        <v>0</v>
      </c>
      <c r="L3" s="3"/>
      <c r="M3" s="3"/>
      <c r="N3" s="17"/>
      <c r="O3" s="17"/>
      <c r="P3" s="17"/>
      <c r="Q3" s="17"/>
      <c r="R3" s="17"/>
      <c r="T3" s="3" t="s">
        <v>1</v>
      </c>
      <c r="U3" s="3"/>
      <c r="V3" s="18"/>
      <c r="W3" s="18"/>
      <c r="Z3" s="58">
        <v>3</v>
      </c>
      <c r="AC3" s="38"/>
      <c r="AD3" s="45" t="s">
        <v>29</v>
      </c>
      <c r="AE3" s="45" t="s">
        <v>30</v>
      </c>
      <c r="AF3" s="45" t="s">
        <v>31</v>
      </c>
      <c r="AG3" s="39"/>
      <c r="AH3" s="38"/>
      <c r="AI3" s="47" t="s">
        <v>29</v>
      </c>
      <c r="AJ3" s="47" t="s">
        <v>30</v>
      </c>
      <c r="AK3" s="47" t="s">
        <v>31</v>
      </c>
      <c r="AL3" s="47" t="s">
        <v>39</v>
      </c>
      <c r="AM3" s="47" t="s">
        <v>40</v>
      </c>
    </row>
    <row r="4" spans="1:335" x14ac:dyDescent="0.3">
      <c r="Z4" s="58">
        <v>4</v>
      </c>
      <c r="AC4" s="40"/>
      <c r="AD4" s="46" t="s">
        <v>32</v>
      </c>
      <c r="AE4" s="46" t="s">
        <v>33</v>
      </c>
      <c r="AF4" s="46" t="s">
        <v>34</v>
      </c>
      <c r="AG4" s="41"/>
      <c r="AH4" s="40"/>
      <c r="AI4" s="60" t="s">
        <v>41</v>
      </c>
      <c r="AJ4" s="61" t="s">
        <v>42</v>
      </c>
      <c r="AK4" s="61" t="s">
        <v>43</v>
      </c>
      <c r="AL4" s="61" t="s">
        <v>44</v>
      </c>
      <c r="AM4" s="61" t="s">
        <v>45</v>
      </c>
    </row>
    <row r="5" spans="1:335" x14ac:dyDescent="0.3">
      <c r="K5" s="3" t="s">
        <v>2</v>
      </c>
      <c r="L5" s="17"/>
      <c r="M5" s="17"/>
      <c r="N5" s="17"/>
      <c r="O5" s="17"/>
      <c r="P5" s="17"/>
      <c r="Q5" s="17"/>
      <c r="S5" s="3" t="s">
        <v>3</v>
      </c>
      <c r="T5" s="19"/>
      <c r="U5" s="19"/>
      <c r="V5" s="19"/>
      <c r="W5" s="19"/>
      <c r="Z5" s="58">
        <v>5</v>
      </c>
      <c r="AC5" s="40"/>
      <c r="AD5" s="59" t="s">
        <v>35</v>
      </c>
      <c r="AE5" s="59" t="s">
        <v>36</v>
      </c>
      <c r="AF5" s="59" t="s">
        <v>37</v>
      </c>
      <c r="AG5" s="41"/>
      <c r="AH5" s="40"/>
      <c r="AI5" s="48" t="s">
        <v>46</v>
      </c>
      <c r="AJ5" s="48" t="s">
        <v>33</v>
      </c>
      <c r="AK5" s="49" t="s">
        <v>32</v>
      </c>
      <c r="AL5" s="49" t="s">
        <v>36</v>
      </c>
      <c r="AM5" s="48" t="s">
        <v>47</v>
      </c>
    </row>
    <row r="6" spans="1:335" x14ac:dyDescent="0.3">
      <c r="AC6" s="40"/>
      <c r="AD6" s="41"/>
      <c r="AE6" s="41"/>
      <c r="AF6" s="41"/>
      <c r="AG6" s="41"/>
      <c r="AH6" s="40"/>
      <c r="AI6" s="48" t="s">
        <v>48</v>
      </c>
      <c r="AJ6" s="49" t="s">
        <v>49</v>
      </c>
      <c r="AK6" s="49" t="s">
        <v>35</v>
      </c>
      <c r="AL6" s="48" t="s">
        <v>50</v>
      </c>
      <c r="AM6" s="49" t="s">
        <v>37</v>
      </c>
    </row>
    <row r="7" spans="1:335" s="2" customFormat="1" ht="18.2" x14ac:dyDescent="0.3">
      <c r="A7" s="15" t="s">
        <v>4</v>
      </c>
      <c r="B7" s="14"/>
      <c r="C7" s="22" t="s">
        <v>5</v>
      </c>
      <c r="D7" s="23"/>
      <c r="E7" s="24"/>
      <c r="F7"/>
      <c r="G7"/>
      <c r="H7" s="9" t="s">
        <v>25</v>
      </c>
      <c r="I7" s="100">
        <v>5</v>
      </c>
      <c r="J7"/>
      <c r="K7"/>
      <c r="L7"/>
      <c r="M7" s="101" t="s">
        <v>97</v>
      </c>
      <c r="N7" s="102"/>
      <c r="O7" s="102"/>
      <c r="P7" s="102"/>
      <c r="Q7" s="102"/>
      <c r="R7" s="102"/>
      <c r="S7" s="102"/>
      <c r="T7" s="102"/>
      <c r="U7" s="102"/>
      <c r="V7" s="102"/>
      <c r="W7" s="103"/>
      <c r="X7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</row>
    <row r="8" spans="1:335" s="2" customFormat="1" ht="17.55" x14ac:dyDescent="0.3">
      <c r="A8" s="15"/>
      <c r="B8" s="14"/>
      <c r="C8" s="5"/>
      <c r="D8" s="5"/>
      <c r="E8" s="5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</row>
    <row r="9" spans="1:335" s="2" customFormat="1" ht="5.05" customHeight="1" x14ac:dyDescent="0.3">
      <c r="A9" s="32"/>
      <c r="B9" s="33"/>
      <c r="C9" s="34"/>
      <c r="D9" s="34"/>
      <c r="E9" s="34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</row>
    <row r="10" spans="1:335" s="2" customFormat="1" ht="17.55" x14ac:dyDescent="0.3">
      <c r="A10" s="4"/>
      <c r="B10"/>
      <c r="C10" s="5"/>
      <c r="D10" s="5"/>
      <c r="E10" s="5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 s="5"/>
      <c r="Z10" s="85" t="s">
        <v>80</v>
      </c>
      <c r="AA10" s="5"/>
      <c r="AB10" s="5"/>
      <c r="AC10" s="5"/>
      <c r="AD10" s="5"/>
      <c r="AE10" s="5"/>
      <c r="AF10" s="5"/>
      <c r="AG10" s="5"/>
      <c r="AH10" s="5"/>
      <c r="AI10" s="5"/>
      <c r="AJ10" s="67" t="s">
        <v>84</v>
      </c>
      <c r="AK10" s="79" t="s">
        <v>93</v>
      </c>
      <c r="AL10" s="79" t="s">
        <v>94</v>
      </c>
      <c r="AM10" s="79" t="s">
        <v>95</v>
      </c>
      <c r="AN10" s="5"/>
      <c r="AO10" s="5"/>
      <c r="AP10" s="5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</row>
    <row r="11" spans="1:335" s="2" customFormat="1" x14ac:dyDescent="0.3">
      <c r="A11"/>
      <c r="B11" t="s">
        <v>24</v>
      </c>
      <c r="C11"/>
      <c r="D11"/>
      <c r="E11" s="5"/>
      <c r="F11"/>
      <c r="G11" s="16" t="s">
        <v>23</v>
      </c>
      <c r="H11"/>
      <c r="I11" s="6"/>
      <c r="J11" s="5" t="s">
        <v>11</v>
      </c>
      <c r="K11" s="5" t="s">
        <v>22</v>
      </c>
      <c r="L11" s="81" t="str">
        <f>IF($M$7=$Z$15,"1/0",$AJ$10)</f>
        <v>2/0</v>
      </c>
      <c r="M11" s="81" t="str">
        <f>IF($M$7=$Z$14,$AK$16,IF($M$7=$Z$15,"",$AK$10))</f>
        <v>2/1</v>
      </c>
      <c r="N11" s="81" t="str">
        <f>IF(OR($M$7=$Z$14,$M$7=$Z$15),"",$AL$10)</f>
        <v>1/2</v>
      </c>
      <c r="O11" s="81" t="str">
        <f>IF($M$7=$Z$15,"0/1",$AM$10)</f>
        <v>0/2</v>
      </c>
      <c r="P11" s="5" t="s">
        <v>7</v>
      </c>
      <c r="Q11" s="5" t="s">
        <v>8</v>
      </c>
      <c r="R11" s="5" t="s">
        <v>9</v>
      </c>
      <c r="S11" s="5" t="s">
        <v>10</v>
      </c>
      <c r="T11" s="8" t="s">
        <v>12</v>
      </c>
      <c r="U11" s="8"/>
      <c r="V11" s="8" t="s">
        <v>13</v>
      </c>
      <c r="W11" s="8"/>
      <c r="X11"/>
      <c r="Y11" s="5"/>
      <c r="Z11" s="66" t="s">
        <v>96</v>
      </c>
      <c r="AA11" s="58"/>
      <c r="AB11" s="58"/>
      <c r="AC11" s="58"/>
      <c r="AD11" s="58"/>
      <c r="AE11" s="58"/>
      <c r="AF11" s="58"/>
      <c r="AG11" s="58"/>
      <c r="AH11" s="58"/>
      <c r="AI11" s="58"/>
      <c r="AJ11" s="84">
        <v>2</v>
      </c>
      <c r="AK11" s="84">
        <v>2</v>
      </c>
      <c r="AL11" s="84">
        <v>1</v>
      </c>
      <c r="AM11" s="84">
        <v>0</v>
      </c>
      <c r="AN11" s="5"/>
      <c r="AO11" s="5"/>
      <c r="AP11" s="5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</row>
    <row r="12" spans="1:335" s="2" customFormat="1" x14ac:dyDescent="0.3">
      <c r="A12" s="5" t="s">
        <v>5</v>
      </c>
      <c r="B12" s="25" t="s">
        <v>55</v>
      </c>
      <c r="C12" s="26"/>
      <c r="D12" s="27"/>
      <c r="E12" s="5"/>
      <c r="F12" s="14">
        <v>1</v>
      </c>
      <c r="G12" s="104" t="str">
        <f>IF(CQ32&gt;0,VLOOKUP(CO32,Equipes,2,FALSE),"")</f>
        <v/>
      </c>
      <c r="H12" s="105"/>
      <c r="I12" s="106"/>
      <c r="J12" s="97" t="str">
        <f>IF(CQ32&gt;0,CP32,"")</f>
        <v/>
      </c>
      <c r="K12" s="97" t="str">
        <f>IF(CQ32&gt;0,CQ32,"")</f>
        <v/>
      </c>
      <c r="L12" s="97" t="str">
        <f>IF($CQ32&gt;0,CR32,"")</f>
        <v/>
      </c>
      <c r="M12" s="97" t="str">
        <f>IF($CQ32&gt;0,CS32,"")</f>
        <v/>
      </c>
      <c r="N12" s="97" t="str">
        <f t="shared" ref="M12:O16" si="0">IF($CQ32&gt;0,CT32,"")</f>
        <v/>
      </c>
      <c r="O12" s="97" t="str">
        <f>IF($CQ32&gt;0,CU32,"")</f>
        <v/>
      </c>
      <c r="P12" s="97" t="str">
        <f t="shared" ref="P12:S12" si="1">IF($CQ32&gt;0,CV32,"")</f>
        <v/>
      </c>
      <c r="Q12" s="97" t="str">
        <f t="shared" si="1"/>
        <v/>
      </c>
      <c r="R12" s="97" t="str">
        <f t="shared" si="1"/>
        <v/>
      </c>
      <c r="S12" s="97" t="str">
        <f>IF($CQ32&gt;0,CY32,"")</f>
        <v/>
      </c>
      <c r="T12" s="98" t="str">
        <f>IF($CQ32&gt;0,CZ32,"")</f>
        <v/>
      </c>
      <c r="U12" s="98"/>
      <c r="V12" s="98" t="str">
        <f>IF($CQ32&gt;0,DB32,"")</f>
        <v/>
      </c>
      <c r="W12" s="98"/>
      <c r="X12"/>
      <c r="Y12" s="5"/>
      <c r="Z12" s="66" t="s">
        <v>97</v>
      </c>
      <c r="AA12" s="58"/>
      <c r="AB12" s="58"/>
      <c r="AC12" s="58"/>
      <c r="AD12" s="58"/>
      <c r="AE12" s="58"/>
      <c r="AF12" s="58"/>
      <c r="AG12" s="58"/>
      <c r="AH12" s="58"/>
      <c r="AI12" s="58"/>
      <c r="AJ12" s="84">
        <v>2</v>
      </c>
      <c r="AK12" s="84">
        <v>2</v>
      </c>
      <c r="AL12" s="84">
        <v>1</v>
      </c>
      <c r="AM12" s="84">
        <v>1</v>
      </c>
      <c r="AN12" s="5"/>
      <c r="AO12" s="5"/>
      <c r="AP12" s="5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</row>
    <row r="13" spans="1:335" s="2" customFormat="1" x14ac:dyDescent="0.3">
      <c r="A13" s="5" t="s">
        <v>14</v>
      </c>
      <c r="B13" s="25" t="s">
        <v>56</v>
      </c>
      <c r="C13" s="26"/>
      <c r="D13" s="27"/>
      <c r="E13" s="5"/>
      <c r="F13">
        <v>2</v>
      </c>
      <c r="G13" s="107" t="str">
        <f>IF(CQ33&gt;0,VLOOKUP(CO33,Equipes,2,FALSE),"")</f>
        <v/>
      </c>
      <c r="H13" s="108"/>
      <c r="I13" s="109"/>
      <c r="J13" s="10" t="str">
        <f t="shared" ref="J13:J16" si="2">IF(CQ33&gt;0,CP33,"")</f>
        <v/>
      </c>
      <c r="K13" s="10" t="str">
        <f t="shared" ref="K13:K16" si="3">IF(CQ33&gt;0,CQ33,"")</f>
        <v/>
      </c>
      <c r="L13" s="10" t="str">
        <f t="shared" ref="L13:L16" si="4">IF($CQ33&gt;0,CR33,"")</f>
        <v/>
      </c>
      <c r="M13" s="10" t="str">
        <f t="shared" si="0"/>
        <v/>
      </c>
      <c r="N13" s="10" t="str">
        <f t="shared" si="0"/>
        <v/>
      </c>
      <c r="O13" s="10" t="str">
        <f t="shared" si="0"/>
        <v/>
      </c>
      <c r="P13" s="10" t="str">
        <f t="shared" ref="P13:P16" si="5">IF($CQ33&gt;0,CV33,"")</f>
        <v/>
      </c>
      <c r="Q13" s="10" t="str">
        <f t="shared" ref="Q13:Q16" si="6">IF($CQ33&gt;0,CW33,"")</f>
        <v/>
      </c>
      <c r="R13" s="10" t="str">
        <f t="shared" ref="R13:R16" si="7">IF($CQ33&gt;0,CX33,"")</f>
        <v/>
      </c>
      <c r="S13" s="10" t="str">
        <f t="shared" ref="S13:S16" si="8">IF($CQ33&gt;0,CY33,"")</f>
        <v/>
      </c>
      <c r="T13" s="11" t="str">
        <f t="shared" ref="T13:T16" si="9">IF($CQ33&gt;0,CZ33,"")</f>
        <v/>
      </c>
      <c r="U13" s="11"/>
      <c r="V13" s="11" t="str">
        <f t="shared" ref="V13:V16" si="10">IF($CQ33&gt;0,DB33,"")</f>
        <v/>
      </c>
      <c r="W13" s="11"/>
      <c r="X13"/>
      <c r="Y13" s="5"/>
      <c r="Z13" s="66" t="s">
        <v>98</v>
      </c>
      <c r="AA13" s="58"/>
      <c r="AB13" s="58"/>
      <c r="AC13" s="58"/>
      <c r="AD13" s="58"/>
      <c r="AE13" s="58"/>
      <c r="AF13" s="58"/>
      <c r="AG13" s="58"/>
      <c r="AH13" s="58"/>
      <c r="AI13" s="58"/>
      <c r="AJ13" s="84">
        <v>2</v>
      </c>
      <c r="AK13" s="84">
        <v>1</v>
      </c>
      <c r="AL13" s="84">
        <v>0</v>
      </c>
      <c r="AM13" s="84">
        <v>0</v>
      </c>
      <c r="AN13" s="5"/>
      <c r="AO13" s="5"/>
      <c r="AP13" s="5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</row>
    <row r="14" spans="1:335" s="2" customFormat="1" x14ac:dyDescent="0.3">
      <c r="A14" s="5" t="s">
        <v>15</v>
      </c>
      <c r="B14" s="25" t="s">
        <v>57</v>
      </c>
      <c r="C14" s="26"/>
      <c r="D14" s="27"/>
      <c r="E14" s="5"/>
      <c r="F14">
        <v>3</v>
      </c>
      <c r="G14" s="107" t="str">
        <f>IF(CQ34&gt;0,VLOOKUP(CO34,Equipes,2,FALSE),"")</f>
        <v/>
      </c>
      <c r="H14" s="108"/>
      <c r="I14" s="109"/>
      <c r="J14" s="10" t="str">
        <f t="shared" si="2"/>
        <v/>
      </c>
      <c r="K14" s="10" t="str">
        <f t="shared" si="3"/>
        <v/>
      </c>
      <c r="L14" s="10" t="str">
        <f t="shared" si="4"/>
        <v/>
      </c>
      <c r="M14" s="10" t="str">
        <f t="shared" si="0"/>
        <v/>
      </c>
      <c r="N14" s="10" t="str">
        <f t="shared" si="0"/>
        <v/>
      </c>
      <c r="O14" s="10" t="str">
        <f t="shared" si="0"/>
        <v/>
      </c>
      <c r="P14" s="10" t="str">
        <f t="shared" si="5"/>
        <v/>
      </c>
      <c r="Q14" s="10" t="str">
        <f t="shared" si="6"/>
        <v/>
      </c>
      <c r="R14" s="10" t="str">
        <f t="shared" si="7"/>
        <v/>
      </c>
      <c r="S14" s="10" t="str">
        <f t="shared" si="8"/>
        <v/>
      </c>
      <c r="T14" s="11" t="str">
        <f t="shared" si="9"/>
        <v/>
      </c>
      <c r="U14" s="11"/>
      <c r="V14" s="11" t="str">
        <f t="shared" si="10"/>
        <v/>
      </c>
      <c r="W14" s="11"/>
      <c r="X14"/>
      <c r="Y14" s="5"/>
      <c r="Z14" s="66" t="s">
        <v>99</v>
      </c>
      <c r="AA14" s="58"/>
      <c r="AB14" s="58"/>
      <c r="AC14" s="58"/>
      <c r="AD14" s="58"/>
      <c r="AE14" s="58"/>
      <c r="AF14" s="58"/>
      <c r="AG14" s="58"/>
      <c r="AH14" s="58"/>
      <c r="AI14" s="58"/>
      <c r="AJ14" s="84">
        <v>2</v>
      </c>
      <c r="AK14" s="84">
        <v>1</v>
      </c>
      <c r="AL14" s="84"/>
      <c r="AM14" s="84">
        <v>0</v>
      </c>
      <c r="AN14" s="5"/>
      <c r="AO14" s="5"/>
      <c r="AP14" s="5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</row>
    <row r="15" spans="1:335" s="2" customFormat="1" x14ac:dyDescent="0.3">
      <c r="A15" s="5" t="s">
        <v>6</v>
      </c>
      <c r="B15" s="25" t="s">
        <v>58</v>
      </c>
      <c r="C15" s="26"/>
      <c r="D15" s="27"/>
      <c r="E15" s="5"/>
      <c r="F15">
        <v>4</v>
      </c>
      <c r="G15" s="107" t="str">
        <f>IF(CQ35&gt;0,VLOOKUP(CO35,Equipes,2,FALSE),"")</f>
        <v/>
      </c>
      <c r="H15" s="108"/>
      <c r="I15" s="109"/>
      <c r="J15" s="10" t="str">
        <f t="shared" si="2"/>
        <v/>
      </c>
      <c r="K15" s="10" t="str">
        <f t="shared" si="3"/>
        <v/>
      </c>
      <c r="L15" s="10" t="str">
        <f t="shared" si="4"/>
        <v/>
      </c>
      <c r="M15" s="10" t="str">
        <f t="shared" si="0"/>
        <v/>
      </c>
      <c r="N15" s="10" t="str">
        <f t="shared" si="0"/>
        <v/>
      </c>
      <c r="O15" s="10" t="str">
        <f t="shared" si="0"/>
        <v/>
      </c>
      <c r="P15" s="10" t="str">
        <f t="shared" si="5"/>
        <v/>
      </c>
      <c r="Q15" s="10" t="str">
        <f t="shared" si="6"/>
        <v/>
      </c>
      <c r="R15" s="10" t="str">
        <f t="shared" si="7"/>
        <v/>
      </c>
      <c r="S15" s="10" t="str">
        <f t="shared" si="8"/>
        <v/>
      </c>
      <c r="T15" s="11" t="str">
        <f t="shared" si="9"/>
        <v/>
      </c>
      <c r="U15" s="11"/>
      <c r="V15" s="11" t="str">
        <f t="shared" si="10"/>
        <v/>
      </c>
      <c r="W15" s="11"/>
      <c r="X15"/>
      <c r="Y15" s="5"/>
      <c r="Z15" s="66" t="s">
        <v>105</v>
      </c>
      <c r="AA15" s="72"/>
      <c r="AB15" s="72"/>
      <c r="AC15" s="72"/>
      <c r="AD15" s="72"/>
      <c r="AE15" s="72"/>
      <c r="AF15" s="72"/>
      <c r="AG15" s="72"/>
      <c r="AH15" s="72"/>
      <c r="AI15" s="72"/>
      <c r="AJ15" s="84">
        <v>1</v>
      </c>
      <c r="AK15" s="84"/>
      <c r="AL15" s="84"/>
      <c r="AM15" s="84">
        <v>0</v>
      </c>
      <c r="AN15" s="5"/>
      <c r="AO15" s="5"/>
      <c r="AP15" s="5"/>
      <c r="AQ15" s="5"/>
      <c r="AR15" s="5"/>
      <c r="AS15" s="65" t="s">
        <v>103</v>
      </c>
      <c r="AT15" s="65"/>
      <c r="AU15" s="65"/>
      <c r="AV15" s="65"/>
      <c r="AW15" s="65"/>
      <c r="AX15" s="65"/>
      <c r="AY15" s="65"/>
      <c r="AZ15" s="65"/>
      <c r="BA15" s="65" t="s">
        <v>81</v>
      </c>
      <c r="BB15" s="65"/>
      <c r="BC15" s="65"/>
      <c r="BD15" s="65"/>
      <c r="BE15" s="65"/>
      <c r="BF15" s="65"/>
      <c r="BG15" s="65"/>
      <c r="BH15" s="65"/>
      <c r="BI15" s="75" t="s">
        <v>83</v>
      </c>
      <c r="BJ15" s="76"/>
      <c r="BK15" s="76"/>
      <c r="BL15" s="77"/>
      <c r="BM15" s="75" t="s">
        <v>85</v>
      </c>
      <c r="BN15" s="76"/>
      <c r="BO15" s="76"/>
      <c r="BP15" s="77"/>
      <c r="BQ15" s="75" t="s">
        <v>86</v>
      </c>
      <c r="BR15" s="76"/>
      <c r="BS15" s="76"/>
      <c r="BT15" s="77"/>
      <c r="BU15" s="75" t="s">
        <v>88</v>
      </c>
      <c r="BV15" s="76"/>
      <c r="BW15" s="76"/>
      <c r="BX15" s="77"/>
      <c r="BY15" s="75" t="s">
        <v>101</v>
      </c>
      <c r="BZ15" s="76"/>
      <c r="CA15" s="76"/>
      <c r="CB15" s="77"/>
      <c r="CC15" s="75" t="s">
        <v>110</v>
      </c>
      <c r="CD15" s="76"/>
      <c r="CE15" s="76"/>
      <c r="CF15" s="77"/>
      <c r="CG15" s="75" t="s">
        <v>111</v>
      </c>
      <c r="CH15" s="76"/>
      <c r="CI15" s="76"/>
      <c r="CJ15" s="77"/>
      <c r="CK15" s="65" t="s">
        <v>87</v>
      </c>
      <c r="CL15" s="65"/>
      <c r="CM15" s="65"/>
      <c r="CN15" s="6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 s="14" t="s">
        <v>102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</row>
    <row r="16" spans="1:335" s="2" customFormat="1" x14ac:dyDescent="0.3">
      <c r="A16" s="5" t="s">
        <v>27</v>
      </c>
      <c r="B16" s="25" t="s">
        <v>59</v>
      </c>
      <c r="C16" s="26"/>
      <c r="D16" s="27"/>
      <c r="E16" s="5"/>
      <c r="F16">
        <v>5</v>
      </c>
      <c r="G16" s="107" t="str">
        <f>IF(CQ36&gt;0,VLOOKUP(CO36,Equipes,2,FALSE),"")</f>
        <v/>
      </c>
      <c r="H16" s="108"/>
      <c r="I16" s="109"/>
      <c r="J16" s="10" t="str">
        <f t="shared" si="2"/>
        <v/>
      </c>
      <c r="K16" s="10" t="str">
        <f t="shared" si="3"/>
        <v/>
      </c>
      <c r="L16" s="10" t="str">
        <f t="shared" si="4"/>
        <v/>
      </c>
      <c r="M16" s="10" t="str">
        <f t="shared" si="0"/>
        <v/>
      </c>
      <c r="N16" s="10" t="str">
        <f t="shared" si="0"/>
        <v/>
      </c>
      <c r="O16" s="10" t="str">
        <f t="shared" si="0"/>
        <v/>
      </c>
      <c r="P16" s="10" t="str">
        <f t="shared" si="5"/>
        <v/>
      </c>
      <c r="Q16" s="10" t="str">
        <f t="shared" si="6"/>
        <v/>
      </c>
      <c r="R16" s="10" t="str">
        <f t="shared" si="7"/>
        <v/>
      </c>
      <c r="S16" s="10" t="str">
        <f t="shared" si="8"/>
        <v/>
      </c>
      <c r="T16" s="11" t="str">
        <f t="shared" si="9"/>
        <v/>
      </c>
      <c r="U16" s="11"/>
      <c r="V16" s="11" t="str">
        <f t="shared" si="10"/>
        <v/>
      </c>
      <c r="W16" s="11"/>
      <c r="X16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67" t="s">
        <v>84</v>
      </c>
      <c r="AK16" s="79" t="s">
        <v>100</v>
      </c>
      <c r="AL16" s="79"/>
      <c r="AM16" s="79" t="s">
        <v>95</v>
      </c>
      <c r="AN16" s="5"/>
      <c r="AO16" s="5"/>
      <c r="AP16" s="5"/>
      <c r="AQ16"/>
      <c r="AR16"/>
      <c r="AS16" s="78" t="s">
        <v>89</v>
      </c>
      <c r="AT16" s="78"/>
      <c r="AU16" s="78" t="s">
        <v>90</v>
      </c>
      <c r="AV16" s="78"/>
      <c r="AW16" s="78" t="s">
        <v>91</v>
      </c>
      <c r="AX16" s="78"/>
      <c r="AY16" s="78" t="s">
        <v>92</v>
      </c>
      <c r="AZ16" s="78"/>
      <c r="BA16" s="78" t="s">
        <v>89</v>
      </c>
      <c r="BB16" s="78"/>
      <c r="BC16" s="78" t="s">
        <v>90</v>
      </c>
      <c r="BD16" s="78"/>
      <c r="BE16" s="78" t="s">
        <v>91</v>
      </c>
      <c r="BF16" s="78"/>
      <c r="BG16" s="78" t="s">
        <v>92</v>
      </c>
      <c r="BH16" s="78"/>
      <c r="BI16" s="74" t="s">
        <v>77</v>
      </c>
      <c r="BJ16" s="74"/>
      <c r="BK16" s="73" t="s">
        <v>78</v>
      </c>
      <c r="BL16" s="73"/>
      <c r="BM16" s="74" t="s">
        <v>77</v>
      </c>
      <c r="BN16" s="74"/>
      <c r="BO16" s="73" t="s">
        <v>78</v>
      </c>
      <c r="BP16" s="73"/>
      <c r="BQ16" s="74" t="s">
        <v>77</v>
      </c>
      <c r="BR16" s="74"/>
      <c r="BS16" s="73" t="s">
        <v>78</v>
      </c>
      <c r="BT16" s="73"/>
      <c r="BU16" s="74" t="s">
        <v>77</v>
      </c>
      <c r="BV16" s="74"/>
      <c r="BW16" s="73" t="s">
        <v>78</v>
      </c>
      <c r="BX16" s="73"/>
      <c r="BY16" s="74" t="s">
        <v>77</v>
      </c>
      <c r="BZ16" s="74"/>
      <c r="CA16" s="73" t="s">
        <v>78</v>
      </c>
      <c r="CB16" s="73"/>
      <c r="CC16" s="74" t="s">
        <v>77</v>
      </c>
      <c r="CD16" s="74"/>
      <c r="CE16" s="73" t="s">
        <v>78</v>
      </c>
      <c r="CF16" s="73"/>
      <c r="CG16" s="74" t="s">
        <v>77</v>
      </c>
      <c r="CH16" s="74"/>
      <c r="CI16" s="73" t="s">
        <v>78</v>
      </c>
      <c r="CJ16" s="73"/>
      <c r="CK16" s="74" t="s">
        <v>77</v>
      </c>
      <c r="CL16" s="74"/>
      <c r="CM16" s="73" t="s">
        <v>78</v>
      </c>
      <c r="CN16" s="73"/>
      <c r="CO16" s="70" t="s">
        <v>79</v>
      </c>
      <c r="CP16" s="1"/>
      <c r="CQ16" s="1"/>
      <c r="CR16" s="1"/>
      <c r="CS16" s="1"/>
      <c r="CT16" s="1"/>
      <c r="CU16" s="1"/>
      <c r="CV16" s="1"/>
      <c r="CW16" s="1"/>
      <c r="CX16" s="1"/>
      <c r="DA16" s="1"/>
      <c r="DB16" s="1"/>
      <c r="DC16"/>
      <c r="DD16"/>
      <c r="DE16" s="67" t="s">
        <v>84</v>
      </c>
      <c r="DF16" s="79" t="s">
        <v>93</v>
      </c>
      <c r="DG16" s="79" t="s">
        <v>94</v>
      </c>
      <c r="DH16" s="79" t="s">
        <v>95</v>
      </c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</row>
    <row r="17" spans="1:335" x14ac:dyDescent="0.3">
      <c r="AS17" s="67" t="s">
        <v>75</v>
      </c>
      <c r="AT17" s="14" t="s">
        <v>76</v>
      </c>
      <c r="AU17" s="67" t="s">
        <v>75</v>
      </c>
      <c r="AV17" s="14" t="s">
        <v>76</v>
      </c>
      <c r="AW17" s="67" t="s">
        <v>75</v>
      </c>
      <c r="AX17" s="14" t="s">
        <v>76</v>
      </c>
      <c r="AY17" s="67" t="s">
        <v>75</v>
      </c>
      <c r="AZ17" s="14" t="s">
        <v>76</v>
      </c>
      <c r="BA17" s="67" t="s">
        <v>7</v>
      </c>
      <c r="BB17" s="14" t="s">
        <v>8</v>
      </c>
      <c r="BC17" s="67" t="s">
        <v>7</v>
      </c>
      <c r="BD17" s="14" t="s">
        <v>8</v>
      </c>
      <c r="BE17" s="67" t="s">
        <v>7</v>
      </c>
      <c r="BF17" s="14" t="s">
        <v>8</v>
      </c>
      <c r="BG17" s="67" t="s">
        <v>7</v>
      </c>
      <c r="BH17" s="14" t="s">
        <v>8</v>
      </c>
      <c r="BI17" s="67" t="s">
        <v>82</v>
      </c>
      <c r="BJ17" s="67" t="s">
        <v>14</v>
      </c>
      <c r="BK17" s="67" t="s">
        <v>82</v>
      </c>
      <c r="BL17" s="67" t="s">
        <v>14</v>
      </c>
      <c r="BM17" s="67" t="s">
        <v>82</v>
      </c>
      <c r="BN17" s="67" t="s">
        <v>14</v>
      </c>
      <c r="BO17" s="67" t="s">
        <v>82</v>
      </c>
      <c r="BP17" s="67" t="s">
        <v>14</v>
      </c>
      <c r="BQ17" s="67" t="s">
        <v>82</v>
      </c>
      <c r="BR17" s="67" t="s">
        <v>14</v>
      </c>
      <c r="BS17" s="67" t="s">
        <v>82</v>
      </c>
      <c r="BT17" s="67" t="s">
        <v>14</v>
      </c>
      <c r="BU17" s="67" t="s">
        <v>82</v>
      </c>
      <c r="BV17" s="67" t="s">
        <v>14</v>
      </c>
      <c r="BW17" s="67" t="s">
        <v>82</v>
      </c>
      <c r="BX17" s="67" t="s">
        <v>14</v>
      </c>
      <c r="BY17" s="67" t="s">
        <v>82</v>
      </c>
      <c r="BZ17" s="67" t="s">
        <v>14</v>
      </c>
      <c r="CA17" s="67" t="s">
        <v>82</v>
      </c>
      <c r="CB17" s="67" t="s">
        <v>14</v>
      </c>
      <c r="CC17" s="67" t="s">
        <v>82</v>
      </c>
      <c r="CD17" s="67" t="s">
        <v>14</v>
      </c>
      <c r="CE17" s="67" t="s">
        <v>82</v>
      </c>
      <c r="CF17" s="67" t="s">
        <v>14</v>
      </c>
      <c r="CG17" s="67" t="s">
        <v>82</v>
      </c>
      <c r="CH17" s="67" t="s">
        <v>14</v>
      </c>
      <c r="CI17" s="67" t="s">
        <v>82</v>
      </c>
      <c r="CJ17" s="67" t="s">
        <v>14</v>
      </c>
      <c r="CK17" s="67" t="s">
        <v>82</v>
      </c>
      <c r="CL17" s="67" t="s">
        <v>14</v>
      </c>
      <c r="CM17" s="67" t="s">
        <v>82</v>
      </c>
      <c r="CN17" s="67" t="s">
        <v>14</v>
      </c>
      <c r="CP17" s="67" t="s">
        <v>75</v>
      </c>
      <c r="CQ17" s="67" t="s">
        <v>76</v>
      </c>
      <c r="CR17" s="67" t="s">
        <v>7</v>
      </c>
      <c r="CS17" s="67" t="s">
        <v>8</v>
      </c>
      <c r="CT17" s="92" t="s">
        <v>84</v>
      </c>
      <c r="CU17" s="67" t="s">
        <v>93</v>
      </c>
      <c r="CV17" s="67" t="s">
        <v>94</v>
      </c>
      <c r="CW17" s="91" t="s">
        <v>95</v>
      </c>
      <c r="CX17" s="82" t="s">
        <v>100</v>
      </c>
      <c r="CY17" s="89" t="s">
        <v>106</v>
      </c>
      <c r="CZ17" s="89" t="s">
        <v>107</v>
      </c>
      <c r="DA17" s="67" t="s">
        <v>6</v>
      </c>
      <c r="DB17" s="67" t="s">
        <v>22</v>
      </c>
      <c r="DD17" s="9" t="s">
        <v>104</v>
      </c>
      <c r="DE17" s="67" t="s">
        <v>84</v>
      </c>
      <c r="DF17" s="79" t="s">
        <v>100</v>
      </c>
      <c r="DG17" s="79"/>
      <c r="DH17" s="79" t="s">
        <v>95</v>
      </c>
    </row>
    <row r="18" spans="1:335" ht="12.05" customHeight="1" x14ac:dyDescent="0.3">
      <c r="A18" s="62" t="s">
        <v>67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AE18" s="65" t="s">
        <v>51</v>
      </c>
      <c r="AF18" s="65"/>
      <c r="AG18" s="65"/>
      <c r="AH18" s="65"/>
      <c r="AI18" s="65"/>
      <c r="AJ18" s="65"/>
      <c r="AR18" s="58" t="s">
        <v>5</v>
      </c>
      <c r="AS18" s="58">
        <f>IF(Y20=AR18,SUM(E20:G20),0)</f>
        <v>0</v>
      </c>
      <c r="AT18" s="58">
        <f>IF(Y20=AR18,SUM(E21:G21),0)</f>
        <v>0</v>
      </c>
      <c r="AU18" s="58">
        <f>IF(Y21=AR18,SUM(E21:G21),0)</f>
        <v>0</v>
      </c>
      <c r="AV18" s="58">
        <f>IF(Y21=AR18,SUM(E20:G20),0)</f>
        <v>0</v>
      </c>
      <c r="AW18" s="58">
        <f>IF(AK20=AR18,SUM(R20:T20),0)</f>
        <v>0</v>
      </c>
      <c r="AX18" s="58">
        <f>IF(AK20=AR18,SUM(R21:T21),0)</f>
        <v>0</v>
      </c>
      <c r="AY18" s="58">
        <f>IF(AK21=AR18,SUM(R21:T21),0)</f>
        <v>0</v>
      </c>
      <c r="AZ18" s="58">
        <f>IF(AK21=AR18,SUM(R20:T20),0)</f>
        <v>0</v>
      </c>
      <c r="BA18" s="58">
        <f>IF(Y20=AR18,AD20,0)</f>
        <v>0</v>
      </c>
      <c r="BB18" s="58">
        <f>IF(Y20=AR18,AD21,0)</f>
        <v>0</v>
      </c>
      <c r="BC18" s="58">
        <f>IF(Y21=AR18,AD21,0)</f>
        <v>0</v>
      </c>
      <c r="BD18" s="58">
        <f>IF(Y21=AR18,AD20,0)</f>
        <v>0</v>
      </c>
      <c r="BE18" s="58">
        <f>IF(AK20=AR18,AP20,0)</f>
        <v>0</v>
      </c>
      <c r="BF18" s="58">
        <f>IF(AK20=AR18,AP21,0)</f>
        <v>0</v>
      </c>
      <c r="BG18" s="58">
        <f>IF(AK21=AR18,AP21,0)</f>
        <v>0</v>
      </c>
      <c r="BH18" s="58">
        <f>IF(AK21=AR18,AP20,0)</f>
        <v>0</v>
      </c>
      <c r="BI18" s="58">
        <f>IF(AND(BA18=2,BB18=0),1,0)</f>
        <v>0</v>
      </c>
      <c r="BJ18" s="58">
        <f>IF(AND(BC18=2,BD18=0),1,0)</f>
        <v>0</v>
      </c>
      <c r="BK18" s="58">
        <f>IF(AND(BE18=2,BF18=0),1,0)</f>
        <v>0</v>
      </c>
      <c r="BL18" s="58">
        <f>IF(AND(BG18=2,BH18=0),1,0)</f>
        <v>0</v>
      </c>
      <c r="BM18" s="58">
        <f>IF(AND(BA18=2,BB18=1),1,0)</f>
        <v>0</v>
      </c>
      <c r="BN18" s="58">
        <f>IF(AND(BC18=2,BD18=1),1,0)</f>
        <v>0</v>
      </c>
      <c r="BO18" s="58">
        <f>IF(AND(BE18=2,BF18=1),1,0)</f>
        <v>0</v>
      </c>
      <c r="BP18" s="58">
        <f>IF(AND(BG18=2,BH18=1),1,0)</f>
        <v>0</v>
      </c>
      <c r="BQ18" s="58">
        <f>IF(AND(BA18=1,BB18=2),1,0)</f>
        <v>0</v>
      </c>
      <c r="BR18" s="58">
        <f>IF(AND(BC18=1,BD18=2),1,0)</f>
        <v>0</v>
      </c>
      <c r="BS18" s="58">
        <f>IF(AND(BE18=1,BF18=2),1,0)</f>
        <v>0</v>
      </c>
      <c r="BT18" s="58">
        <f>IF(AND(BG18=1,BH18=2),1,0)</f>
        <v>0</v>
      </c>
      <c r="BU18" s="58">
        <f>IF(AND(BA18=0,BB18=2),1,0)</f>
        <v>0</v>
      </c>
      <c r="BV18" s="58">
        <f>IF(AND(BC18=0,BD18=2),1,0)</f>
        <v>0</v>
      </c>
      <c r="BW18" s="58">
        <f>IF(AND(BE18=0,BF18=2),1,0)</f>
        <v>0</v>
      </c>
      <c r="BX18" s="58">
        <f>IF(AND(BG18=0,BH18=2),1,0)</f>
        <v>0</v>
      </c>
      <c r="BY18" s="58">
        <f>IF(AND(BA18=1,BB18=1),1,0)</f>
        <v>0</v>
      </c>
      <c r="BZ18" s="58">
        <f>IF(AND(BC18=1,BD18=1),1,0)</f>
        <v>0</v>
      </c>
      <c r="CA18" s="58">
        <f>IF(AND(BE18=1,BF18=1),1,0)</f>
        <v>0</v>
      </c>
      <c r="CB18" s="58">
        <f>IF(AND(BG18=1,BH18=1),1,0)</f>
        <v>0</v>
      </c>
      <c r="CC18" s="58">
        <f>IF(AND(BA18=1,BB18=0),1,0)</f>
        <v>0</v>
      </c>
      <c r="CD18" s="58">
        <f>IF(AND(BC18=1,BD18=0),1,0)</f>
        <v>0</v>
      </c>
      <c r="CE18" s="58">
        <f>IF(AND(BE18=1,BF18=0),1,0)</f>
        <v>0</v>
      </c>
      <c r="CF18" s="58">
        <f>IF(AND(BG18=1,BH18=0),1,0)</f>
        <v>0</v>
      </c>
      <c r="CG18" s="58">
        <f>IF(AND(BA18=0,BB18=1),1,0)</f>
        <v>0</v>
      </c>
      <c r="CH18" s="58">
        <f>IF(AND(BC18=0,BD18=1),1,0)</f>
        <v>0</v>
      </c>
      <c r="CI18" s="58">
        <f>IF(AND(BE18=0,BF18=1),1,0)</f>
        <v>0</v>
      </c>
      <c r="CJ18" s="58">
        <f>IF(AND(BG18=0,BH18=1),1,0)</f>
        <v>0</v>
      </c>
      <c r="CK18" s="58">
        <f>IF(Y20=AR18,Z20,0)</f>
        <v>0</v>
      </c>
      <c r="CL18" s="58">
        <f>IF(Y21=AR18,Z20,0)</f>
        <v>0</v>
      </c>
      <c r="CM18" s="58">
        <f>IF(AK20=AR18,AL20,0)</f>
        <v>0</v>
      </c>
      <c r="CN18" s="58">
        <f>IF(AK21=AR18,AL20,0)</f>
        <v>0</v>
      </c>
      <c r="CO18" s="68" t="s">
        <v>5</v>
      </c>
      <c r="CP18" s="69">
        <f>AS18+AU18+AW18+AY18+AS23+AU23+AW23+AY23+AS28+AU28+AW28+AY28+AS33+AU33+AW33+AY33+AS38+AU38+AW38+AY38</f>
        <v>0</v>
      </c>
      <c r="CQ18" s="69">
        <f>AT18+AV18+AX18+AZ18+AT23+AV23+AX23+AZ23+AT28+AV28+AX28+AZ28+AT33+AV33+AX33+AZ33+AT38+AV38+AX38+AZ38</f>
        <v>0</v>
      </c>
      <c r="CR18" s="69">
        <f>BA18+BC18+BE18+BG18+BA23+BC23+BE23+BG23+BA28+BC28+BE28+BG28+BA33+BC33+BE33+BG33+BA38+BC38+BE38+BG38</f>
        <v>0</v>
      </c>
      <c r="CS18" s="69">
        <f>BB18+BD18+BF18+BH18+BB23+BD23+BF23+BH23+BB28+BD28+BF28+BH28+BB33+BD33+BF33+BH33+BB38+BD38+BF38+BH38</f>
        <v>0</v>
      </c>
      <c r="CT18" s="69">
        <f>BI18+BJ18+BK18+BL18+BI23+BJ23+BK23+BL23+BI28+BJ28+BK28+BL28+BI33+BJ33+BK33+BL33+BI38+BJ38+BK38+BL38</f>
        <v>0</v>
      </c>
      <c r="CU18" s="69">
        <f>BM18+BN18+BO18+BP18+BM23+BN23+BO23+BP23+BM28+BN28+BO28+BP28+BM33+BN33+BO33+BP33+BM38+BN38+BO38+BP38</f>
        <v>0</v>
      </c>
      <c r="CV18" s="69">
        <f>BQ18+BR18+BS18+BT18+BQ23+BR23+BS23+BT23+BQ28+BR28+BS28+BT28+BQ33+BR33+BS33+BT33+BQ38+BR38+BS38+BT38</f>
        <v>0</v>
      </c>
      <c r="CW18" s="69">
        <f>BU18+BV18+BW18+BX18+BU23+BV23+BW23+BX23+BU28+BV28+BW28+BX28+BU33+BV33+BW33+BX33+BU38+BV38+BW38+BX38</f>
        <v>0</v>
      </c>
      <c r="CX18" s="83">
        <f>BY18+BZ18+CA18+CB18+BY23+BZ23+CA23+CB23+BY28+BZ28+CA28+CB28+BY33+BZ33+CA33+CB33+BY38+BZ38+CA38+CB38</f>
        <v>0</v>
      </c>
      <c r="CY18" s="54">
        <f>CC18+CD18+CE18+CF18+CC23+CD23+CE23+CF23+CC28+CD28+CE28+CF28+CC33+CD33+CE33+CF33+CC38+CD38+CE38+CF38</f>
        <v>0</v>
      </c>
      <c r="CZ18" s="54">
        <f>CG18+CH18+CI18+CJ18+CG23+CH23+CI23+CJ23+CG28+CH28+CI28+CJ28+CG33+CH33+CI33+CJ33+CG38+CH38+CI38+CJ38</f>
        <v>0</v>
      </c>
      <c r="DA18" s="69">
        <f>BQ18+BR18+BS18+BT18+BQ23+BR23+BS23+BT23+BQ28+BR28+BS28+BT28+BQ33+BR33+BS33+BT33+BQ38+BR38+BS38+BT38</f>
        <v>0</v>
      </c>
      <c r="DB18" s="69">
        <f>CK18+CL18+CM18+CN18+CK23+CL23+CM23+CN23+CK28+CL28+CM28+CN28+CK33+CL33+CM33+CN33+CK38+CL38+CM38+CN38</f>
        <v>0</v>
      </c>
      <c r="DD18" s="9" t="s">
        <v>108</v>
      </c>
      <c r="DE18" s="67" t="s">
        <v>106</v>
      </c>
      <c r="DF18" s="67"/>
      <c r="DG18" s="67"/>
      <c r="DH18" s="67" t="s">
        <v>107</v>
      </c>
    </row>
    <row r="19" spans="1:335" s="2" customFormat="1" x14ac:dyDescent="0.3">
      <c r="A19" s="6"/>
      <c r="B19" s="12" t="s">
        <v>16</v>
      </c>
      <c r="C19" s="6"/>
      <c r="D19" s="6"/>
      <c r="E19" s="13" t="s">
        <v>17</v>
      </c>
      <c r="F19" s="13" t="s">
        <v>18</v>
      </c>
      <c r="G19" s="13" t="s">
        <v>19</v>
      </c>
      <c r="H19" s="12"/>
      <c r="I19" s="12"/>
      <c r="J19" s="12"/>
      <c r="K19" s="12"/>
      <c r="L19" s="12"/>
      <c r="M19" s="12"/>
      <c r="N19" s="6"/>
      <c r="O19" s="12" t="s">
        <v>20</v>
      </c>
      <c r="P19" s="6"/>
      <c r="Q19" s="6"/>
      <c r="R19" s="13" t="s">
        <v>17</v>
      </c>
      <c r="S19" s="13" t="s">
        <v>18</v>
      </c>
      <c r="T19" s="13" t="s">
        <v>19</v>
      </c>
      <c r="U19" s="5"/>
      <c r="V19" s="5"/>
      <c r="W19" s="5"/>
      <c r="X19" s="5"/>
      <c r="Y19" s="5"/>
      <c r="Z19" s="13" t="s">
        <v>60</v>
      </c>
      <c r="AA19" s="13" t="s">
        <v>61</v>
      </c>
      <c r="AB19" s="13" t="s">
        <v>62</v>
      </c>
      <c r="AC19" s="13" t="s">
        <v>63</v>
      </c>
      <c r="AD19" s="13" t="s">
        <v>64</v>
      </c>
      <c r="AE19" s="57" t="s">
        <v>65</v>
      </c>
      <c r="AF19" s="57"/>
      <c r="AG19" s="51" t="s">
        <v>53</v>
      </c>
      <c r="AH19" s="51"/>
      <c r="AI19" s="50" t="s">
        <v>54</v>
      </c>
      <c r="AJ19" s="50"/>
      <c r="AK19" s="5"/>
      <c r="AL19" s="13" t="s">
        <v>60</v>
      </c>
      <c r="AM19" s="13" t="s">
        <v>61</v>
      </c>
      <c r="AN19" s="13" t="s">
        <v>62</v>
      </c>
      <c r="AO19" s="13" t="s">
        <v>63</v>
      </c>
      <c r="AP19" s="13" t="s">
        <v>64</v>
      </c>
      <c r="AQ19" s="5"/>
      <c r="AR19" s="58" t="s">
        <v>14</v>
      </c>
      <c r="AS19" s="58">
        <f>IF(Y20=AR19,SUM(E20:G20),0)</f>
        <v>0</v>
      </c>
      <c r="AT19" s="58">
        <f>IF(Y20=AR19,SUM(E21:G21),0)</f>
        <v>0</v>
      </c>
      <c r="AU19" s="58">
        <f>IF(Y21=AR19,SUM(E21:G21),0)</f>
        <v>0</v>
      </c>
      <c r="AV19" s="58">
        <f>IF(Y21=AR19,SUM(E20:G20),0)</f>
        <v>0</v>
      </c>
      <c r="AW19" s="58">
        <f>IF(AK20=AR19,SUM(R20:T20),0)</f>
        <v>0</v>
      </c>
      <c r="AX19" s="58">
        <f>IF(AK20=AR19,SUM(R21:T21),0)</f>
        <v>0</v>
      </c>
      <c r="AY19" s="58">
        <f>IF(AK21=AR19,SUM(R21:T21),0)</f>
        <v>0</v>
      </c>
      <c r="AZ19" s="58">
        <f>IF(AK21=AR19,SUM(R20:T20),0)</f>
        <v>0</v>
      </c>
      <c r="BA19" s="58">
        <f>IF(Y20=AR19,AD20,0)</f>
        <v>0</v>
      </c>
      <c r="BB19" s="58">
        <f>IF(Y20=AR19,AD21,0)</f>
        <v>0</v>
      </c>
      <c r="BC19" s="58">
        <f>IF(Y21=AR19,AD21,0)</f>
        <v>0</v>
      </c>
      <c r="BD19" s="58">
        <f>IF(Y21=AR19,AD20,0)</f>
        <v>0</v>
      </c>
      <c r="BE19" s="58">
        <f>IF(AK20=AR19,AP20,0)</f>
        <v>0</v>
      </c>
      <c r="BF19" s="58">
        <f>IF(AK20=AR19,AP21,0)</f>
        <v>0</v>
      </c>
      <c r="BG19" s="58">
        <f>IF(AK21=AR19,AP21,0)</f>
        <v>0</v>
      </c>
      <c r="BH19" s="58">
        <f>IF(AK21=AR19,AP20,0)</f>
        <v>0</v>
      </c>
      <c r="BI19" s="58">
        <f t="shared" ref="BI19:BI22" si="11">IF(AND(BA19=2,BB19=0),1,0)</f>
        <v>0</v>
      </c>
      <c r="BJ19" s="58">
        <f t="shared" ref="BJ19:BJ22" si="12">IF(AND(BC19=2,BD19=0),1,0)</f>
        <v>0</v>
      </c>
      <c r="BK19" s="58">
        <f t="shared" ref="BK19:BK22" si="13">IF(AND(BE19=2,BF19=0),1,0)</f>
        <v>0</v>
      </c>
      <c r="BL19" s="58">
        <f t="shared" ref="BL19:BL22" si="14">IF(AND(BG19=2,BH19=0),1,0)</f>
        <v>0</v>
      </c>
      <c r="BM19" s="58">
        <f t="shared" ref="BM19:BM22" si="15">IF(AND(BA19=2,BB19=1),1,0)</f>
        <v>0</v>
      </c>
      <c r="BN19" s="58">
        <f t="shared" ref="BN19:BN22" si="16">IF(AND(BC19=2,BD19=1),1,0)</f>
        <v>0</v>
      </c>
      <c r="BO19" s="58">
        <f t="shared" ref="BO19:BO22" si="17">IF(AND(BE19=2,BF19=1),1,0)</f>
        <v>0</v>
      </c>
      <c r="BP19" s="58">
        <f t="shared" ref="BP19:BP22" si="18">IF(AND(BG19=2,BH19=1),1,0)</f>
        <v>0</v>
      </c>
      <c r="BQ19" s="58">
        <f t="shared" ref="BQ19:BQ22" si="19">IF(AND(BA19=1,BB19=2),1,0)</f>
        <v>0</v>
      </c>
      <c r="BR19" s="58">
        <f t="shared" ref="BR19:BR22" si="20">IF(AND(BC19=1,BD19=2),1,0)</f>
        <v>0</v>
      </c>
      <c r="BS19" s="58">
        <f t="shared" ref="BS19:BS22" si="21">IF(AND(BE19=1,BF19=2),1,0)</f>
        <v>0</v>
      </c>
      <c r="BT19" s="58">
        <f t="shared" ref="BT19:BT22" si="22">IF(AND(BG19=1,BH19=2),1,0)</f>
        <v>0</v>
      </c>
      <c r="BU19" s="58">
        <f>IF(AND(BA19=0,BB19=2),1,0)</f>
        <v>0</v>
      </c>
      <c r="BV19" s="58">
        <f>IF(AND(BC19=0,BD19=2),1,0)</f>
        <v>0</v>
      </c>
      <c r="BW19" s="58">
        <f>IF(AND(BE19=0,BF19=2),1,0)</f>
        <v>0</v>
      </c>
      <c r="BX19" s="58">
        <f>IF(AND(BG19=0,BH19=2),1,0)</f>
        <v>0</v>
      </c>
      <c r="BY19" s="58">
        <f t="shared" ref="BY19:BY22" si="23">IF(AND(BA19=1,BB19=1),1,0)</f>
        <v>0</v>
      </c>
      <c r="BZ19" s="58">
        <f t="shared" ref="BZ19:BZ22" si="24">IF(AND(BC19=1,BD19=1),1,0)</f>
        <v>0</v>
      </c>
      <c r="CA19" s="58">
        <f t="shared" ref="CA19:CA22" si="25">IF(AND(BE19=1,BF19=1),1,0)</f>
        <v>0</v>
      </c>
      <c r="CB19" s="58">
        <f t="shared" ref="CB19:CB22" si="26">IF(AND(BG19=1,BH19=1),1,0)</f>
        <v>0</v>
      </c>
      <c r="CC19" s="58">
        <f t="shared" ref="CC19:CC22" si="27">IF(AND(BA19=1,BB19=0),1,0)</f>
        <v>0</v>
      </c>
      <c r="CD19" s="58">
        <f t="shared" ref="CD19:CD22" si="28">IF(AND(BC19=1,BD19=0),1,0)</f>
        <v>0</v>
      </c>
      <c r="CE19" s="58">
        <f t="shared" ref="CE19:CE22" si="29">IF(AND(BE19=1,BF19=0),1,0)</f>
        <v>0</v>
      </c>
      <c r="CF19" s="58">
        <f t="shared" ref="CF19:CF22" si="30">IF(AND(BG19=1,BH19=0),1,0)</f>
        <v>0</v>
      </c>
      <c r="CG19" s="58">
        <f t="shared" ref="CG19:CG22" si="31">IF(AND(BA19=0,BB19=1),1,0)</f>
        <v>0</v>
      </c>
      <c r="CH19" s="58">
        <f t="shared" ref="CH19:CH22" si="32">IF(AND(BC19=0,BD19=1),1,0)</f>
        <v>0</v>
      </c>
      <c r="CI19" s="58">
        <f t="shared" ref="CI19:CI22" si="33">IF(AND(BE19=0,BF19=1),1,0)</f>
        <v>0</v>
      </c>
      <c r="CJ19" s="58">
        <f t="shared" ref="CJ19:CJ22" si="34">IF(AND(BG19=0,BH19=1),1,0)</f>
        <v>0</v>
      </c>
      <c r="CK19" s="58">
        <f>IF(Y20=AR19,Z20,0)</f>
        <v>0</v>
      </c>
      <c r="CL19" s="58">
        <f>IF(Y21=AR19,Z20,0)</f>
        <v>0</v>
      </c>
      <c r="CM19" s="58">
        <f>IF(AK20=AR19,AL20,0)</f>
        <v>0</v>
      </c>
      <c r="CN19" s="58">
        <f>IF(AK21=AR19,AL20,0)</f>
        <v>0</v>
      </c>
      <c r="CO19" s="68" t="s">
        <v>14</v>
      </c>
      <c r="CP19" s="69">
        <f>AS19+AU19+AW19+AY19+AS24+AU24+AW24+AY24+AS29+AU29+AW29+AY29+AS34+AU34+AW34+AY34+AS39+AU39+AW39+AY39</f>
        <v>0</v>
      </c>
      <c r="CQ19" s="69">
        <f>AT19+AV19+AX19+AZ19+AT24+AV24+AX24+AZ24+AT29+AV29+AX29+AZ29+AT34+AV34+AX34+AZ34+AT39+AV39+AX39+AZ39</f>
        <v>0</v>
      </c>
      <c r="CR19" s="69">
        <f>BA19+BC19+BE19+BG19+BA24+BC24+BE24+BG24+BA29+BC29+BE29+BG29+BA34+BC34+BE34+BG34+BA39+BC39+BE39+BG39</f>
        <v>0</v>
      </c>
      <c r="CS19" s="69">
        <f>BB19+BD19+BF19+BH19+BB24+BD24+BF24+BH24+BB29+BD29+BF29+BH29+BB34+BD34+BF34+BH34+BB39+BD39+BF39+BH39</f>
        <v>0</v>
      </c>
      <c r="CT19" s="69">
        <f t="shared" ref="CT19:CT22" si="35">BI19+BJ19+BK19+BL19+BI24+BJ24+BK24+BL24+BI29+BJ29+BK29+BL29+BI34+BJ34+BK34+BL34+BI39+BJ39+BK39+BL39</f>
        <v>0</v>
      </c>
      <c r="CU19" s="69">
        <f t="shared" ref="CU19:CU22" si="36">BM19+BN19+BO19+BP19+BM24+BN24+BO24+BP24+BM29+BN29+BO29+BP29+BM34+BN34+BO34+BP34+BM39+BN39+BO39+BP39</f>
        <v>0</v>
      </c>
      <c r="CV19" s="69">
        <f t="shared" ref="CV19:CV22" si="37">BQ19+BR19+BS19+BT19+BQ24+BR24+BS24+BT24+BQ29+BR29+BS29+BT29+BQ34+BR34+BS34+BT34+BQ39+BR39+BS39+BT39</f>
        <v>0</v>
      </c>
      <c r="CW19" s="69">
        <f t="shared" ref="CW19:CW22" si="38">BU19+BV19+BW19+BX19+BU24+BV24+BW24+BX24+BU29+BV29+BW29+BX29+BU34+BV34+BW34+BX34+BU39+BV39+BW39+BX39</f>
        <v>0</v>
      </c>
      <c r="CX19" s="83">
        <f t="shared" ref="CX19:CX22" si="39">BY19+BZ19+CA19+CB19+BY24+BZ24+CA24+CB24+BY29+BZ29+CA29+CB29+BY34+BZ34+CA34+CB34+BY39+BZ39+CA39+CB39</f>
        <v>0</v>
      </c>
      <c r="CY19" s="54">
        <f t="shared" ref="CY19:CY22" si="40">CC19+CD19+CE19+CF19+CC24+CD24+CE24+CF24+CC29+CD29+CE29+CF29+CC34+CD34+CE34+CF34+CC39+CD39+CE39+CF39</f>
        <v>0</v>
      </c>
      <c r="CZ19" s="54">
        <f t="shared" ref="CZ19:CZ22" si="41">CG19+CH19+CI19+CJ19+CG24+CH24+CI24+CJ24+CG29+CH29+CI29+CJ29+CG34+CH34+CI34+CJ34+CG39+CH39+CI39+CJ39</f>
        <v>0</v>
      </c>
      <c r="DA19" s="69">
        <f>BQ19+BR19+BS19+BT19</f>
        <v>0</v>
      </c>
      <c r="DB19" s="69">
        <f>CK19+CL19+CM19+CN19+CK24+CL24+CM24+CN24+CK29+CL29+CM29+CN29+CK34+CL34+CM34+CN34+CK39+CL39+CM39+CN39</f>
        <v>0</v>
      </c>
      <c r="DC19"/>
      <c r="DD19"/>
      <c r="DE19" s="58">
        <f>VLOOKUP($M$7,$Z$11:$AM$15,11,FALSE)</f>
        <v>2</v>
      </c>
      <c r="DF19" s="58">
        <f>VLOOKUP($M$7,$Z$11:$AM$15,12,FALSE)</f>
        <v>2</v>
      </c>
      <c r="DG19" s="58">
        <f>VLOOKUP($M$7,$Z$11:$AM$15,13,FALSE)</f>
        <v>1</v>
      </c>
      <c r="DH19" s="58">
        <f>VLOOKUP($M$7,$Z$11:$AM$15,14,FALSE)</f>
        <v>1</v>
      </c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</row>
    <row r="20" spans="1:335" s="2" customFormat="1" x14ac:dyDescent="0.3">
      <c r="A20" s="28" t="str">
        <f>IF(Poule_de=3,AE20,IF(Poule_de=4,AG20,AI20))</f>
        <v>B</v>
      </c>
      <c r="B20" s="29" t="str">
        <f>IF(A20&lt;&gt;"x",IF(VLOOKUP(A20,Equipes,2,FALSE)&lt;&gt;"",VLOOKUP(A20,Equipes,2,FALSE),""),"")</f>
        <v>BB</v>
      </c>
      <c r="C20" s="30"/>
      <c r="D20" s="31"/>
      <c r="E20" s="20"/>
      <c r="F20" s="21"/>
      <c r="G20" s="21"/>
      <c r="H20" s="56" t="str">
        <f>IF(Z20=1,AD20,"")</f>
        <v/>
      </c>
      <c r="I20" s="7"/>
      <c r="J20" s="7"/>
      <c r="K20" s="7"/>
      <c r="L20" s="7"/>
      <c r="M20" s="7"/>
      <c r="N20" s="28" t="str">
        <f>IF(Poule_de=3,AE21,IF(Poule_de=4,AG21,AI21))</f>
        <v>C</v>
      </c>
      <c r="O20" s="29" t="str">
        <f>IF(N20&lt;&gt;"x",IF(VLOOKUP(N20,Equipes,2,FALSE)&lt;&gt;"",VLOOKUP(N20,Equipes,2,FALSE),""),"")</f>
        <v>CC</v>
      </c>
      <c r="P20" s="30"/>
      <c r="Q20" s="31"/>
      <c r="R20" s="20"/>
      <c r="S20" s="21"/>
      <c r="T20" s="21"/>
      <c r="U20" s="56" t="str">
        <f>IF(AL20=1,AP20,"")</f>
        <v/>
      </c>
      <c r="V20" s="5"/>
      <c r="W20" s="5"/>
      <c r="X20" s="5"/>
      <c r="Y20" s="55" t="str">
        <f>A20</f>
        <v>B</v>
      </c>
      <c r="Z20" s="52">
        <f>IF(SUM(E20:G21)&gt;0,1,0)</f>
        <v>0</v>
      </c>
      <c r="AA20" s="52">
        <f>IF(Z20=1,IF(E20&gt;E21,1,0),0)</f>
        <v>0</v>
      </c>
      <c r="AB20" s="52">
        <f>IF(Z20=1,IF(F20&gt;F21,1,0),0)</f>
        <v>0</v>
      </c>
      <c r="AC20" s="52">
        <f>IF(Z20=1,IF(G20&gt;G21,1,0),0)</f>
        <v>0</v>
      </c>
      <c r="AD20" s="52">
        <f>SUM(AA20:AC20)</f>
        <v>0</v>
      </c>
      <c r="AE20" s="43" t="s">
        <v>14</v>
      </c>
      <c r="AF20" s="44" t="s">
        <v>15</v>
      </c>
      <c r="AG20" s="43" t="s">
        <v>5</v>
      </c>
      <c r="AH20" s="44" t="s">
        <v>6</v>
      </c>
      <c r="AI20" s="43" t="s">
        <v>14</v>
      </c>
      <c r="AJ20" s="44" t="s">
        <v>27</v>
      </c>
      <c r="AK20" s="55" t="str">
        <f>N20</f>
        <v>C</v>
      </c>
      <c r="AL20" s="52">
        <f>IF(SUM(R20:T21)&gt;0,1,0)</f>
        <v>0</v>
      </c>
      <c r="AM20" s="52">
        <f>IF(AL20=1,IF(R20&gt;R21,1,0),0)</f>
        <v>0</v>
      </c>
      <c r="AN20" s="52">
        <f>IF(AL20=1,IF(S20&gt;S21,1,0),0)</f>
        <v>0</v>
      </c>
      <c r="AO20" s="52">
        <f>IF(AL20=1,IF(T20&gt;T21,1,0),0)</f>
        <v>0</v>
      </c>
      <c r="AP20" s="52">
        <f>SUM(AM20:AO20)</f>
        <v>0</v>
      </c>
      <c r="AQ20" s="5"/>
      <c r="AR20" s="58" t="s">
        <v>15</v>
      </c>
      <c r="AS20" s="58">
        <f>IF(Y20=AR20,SUM(E20:G20),0)</f>
        <v>0</v>
      </c>
      <c r="AT20" s="58">
        <f>IF(Y20=AR20,SUM(E21:G21),0)</f>
        <v>0</v>
      </c>
      <c r="AU20" s="58">
        <f>IF(Y21=AR20,SUM(E21:G21),0)</f>
        <v>0</v>
      </c>
      <c r="AV20" s="58">
        <f>IF(Y21=AR20,SUM(E20:G20),0)</f>
        <v>0</v>
      </c>
      <c r="AW20" s="58">
        <f>IF(AK20=AR20,SUM(R20:T20),0)</f>
        <v>0</v>
      </c>
      <c r="AX20" s="58">
        <f>IF(AK20=AR20,SUM(R21:T21),0)</f>
        <v>0</v>
      </c>
      <c r="AY20" s="58">
        <f>IF(AK21=AR20,SUM(R21:T21),0)</f>
        <v>0</v>
      </c>
      <c r="AZ20" s="58">
        <f>IF(AK21=AR20,SUM(R20:T20),0)</f>
        <v>0</v>
      </c>
      <c r="BA20" s="58">
        <f>IF(Y20=AR20,AD20,0)</f>
        <v>0</v>
      </c>
      <c r="BB20" s="58">
        <f>IF(Y20=AR20,AD21,0)</f>
        <v>0</v>
      </c>
      <c r="BC20" s="58">
        <f>IF(Y21=AR20,AD21,0)</f>
        <v>0</v>
      </c>
      <c r="BD20" s="58">
        <f>IF(Y21=AR20,AD20,0)</f>
        <v>0</v>
      </c>
      <c r="BE20" s="58">
        <f>IF(AK20=AR20,AP20,0)</f>
        <v>0</v>
      </c>
      <c r="BF20" s="58">
        <f>IF(AK20=AR20,AP21,0)</f>
        <v>0</v>
      </c>
      <c r="BG20" s="58">
        <f>IF(AK21=AR20,AP21,0)</f>
        <v>0</v>
      </c>
      <c r="BH20" s="58">
        <f>IF(AK21=AR20,AP20,0)</f>
        <v>0</v>
      </c>
      <c r="BI20" s="58">
        <f t="shared" si="11"/>
        <v>0</v>
      </c>
      <c r="BJ20" s="58">
        <f t="shared" si="12"/>
        <v>0</v>
      </c>
      <c r="BK20" s="58">
        <f t="shared" si="13"/>
        <v>0</v>
      </c>
      <c r="BL20" s="58">
        <f t="shared" si="14"/>
        <v>0</v>
      </c>
      <c r="BM20" s="58">
        <f t="shared" si="15"/>
        <v>0</v>
      </c>
      <c r="BN20" s="58">
        <f t="shared" si="16"/>
        <v>0</v>
      </c>
      <c r="BO20" s="58">
        <f t="shared" si="17"/>
        <v>0</v>
      </c>
      <c r="BP20" s="58">
        <f t="shared" si="18"/>
        <v>0</v>
      </c>
      <c r="BQ20" s="58">
        <f t="shared" si="19"/>
        <v>0</v>
      </c>
      <c r="BR20" s="58">
        <f t="shared" si="20"/>
        <v>0</v>
      </c>
      <c r="BS20" s="58">
        <f t="shared" si="21"/>
        <v>0</v>
      </c>
      <c r="BT20" s="58">
        <f t="shared" si="22"/>
        <v>0</v>
      </c>
      <c r="BU20" s="58">
        <f>IF(AND(BA20=0,BB20=2),1,0)</f>
        <v>0</v>
      </c>
      <c r="BV20" s="58">
        <f>IF(AND(BC20=0,BD20=2),1,0)</f>
        <v>0</v>
      </c>
      <c r="BW20" s="58">
        <f>IF(AND(BE20=0,BF20=2),1,0)</f>
        <v>0</v>
      </c>
      <c r="BX20" s="58">
        <f>IF(AND(BG20=0,BH20=2),1,0)</f>
        <v>0</v>
      </c>
      <c r="BY20" s="58">
        <f t="shared" si="23"/>
        <v>0</v>
      </c>
      <c r="BZ20" s="58">
        <f t="shared" si="24"/>
        <v>0</v>
      </c>
      <c r="CA20" s="58">
        <f t="shared" si="25"/>
        <v>0</v>
      </c>
      <c r="CB20" s="58">
        <f t="shared" si="26"/>
        <v>0</v>
      </c>
      <c r="CC20" s="58">
        <f t="shared" si="27"/>
        <v>0</v>
      </c>
      <c r="CD20" s="58">
        <f t="shared" si="28"/>
        <v>0</v>
      </c>
      <c r="CE20" s="58">
        <f t="shared" si="29"/>
        <v>0</v>
      </c>
      <c r="CF20" s="58">
        <f t="shared" si="30"/>
        <v>0</v>
      </c>
      <c r="CG20" s="58">
        <f t="shared" si="31"/>
        <v>0</v>
      </c>
      <c r="CH20" s="58">
        <f t="shared" si="32"/>
        <v>0</v>
      </c>
      <c r="CI20" s="58">
        <f t="shared" si="33"/>
        <v>0</v>
      </c>
      <c r="CJ20" s="58">
        <f t="shared" si="34"/>
        <v>0</v>
      </c>
      <c r="CK20" s="58">
        <f>IF(Y20=AR20,Z20,0)</f>
        <v>0</v>
      </c>
      <c r="CL20" s="58">
        <f>IF(Y21=AR20,Z20,0)</f>
        <v>0</v>
      </c>
      <c r="CM20" s="58">
        <f>IF(AK20=AR20,AL20,0)</f>
        <v>0</v>
      </c>
      <c r="CN20" s="58">
        <f>IF(AK21=AR20,AL20,0)</f>
        <v>0</v>
      </c>
      <c r="CO20" s="68" t="s">
        <v>15</v>
      </c>
      <c r="CP20" s="69">
        <f>AS20+AU20+AW20+AY20+AS25+AU25+AW25+AY25+AS30+AU30+AW30+AY30+AS35+AU35+AW35+AY35+AS40+AU40+AW40+AY40</f>
        <v>0</v>
      </c>
      <c r="CQ20" s="69">
        <f>AT20+AV20+AX20+AZ20+AT25+AV25+AX25+AZ25+AT30+AV30+AX30+AZ30+AT35+AV35+AX35+AZ35+AT40+AV40+AX40+AZ40</f>
        <v>0</v>
      </c>
      <c r="CR20" s="69">
        <f>BA20+BC20+BE20+BG20+BA25+BC25+BE25+BG25+BA30+BC30+BE30+BG30+BA35+BC35+BE35+BG35+BA40+BC40+BE40+BG40</f>
        <v>0</v>
      </c>
      <c r="CS20" s="69">
        <f>BB20+BD20+BF20+BH20+BB25+BD25+BF25+BH25+BB30+BD30+BF30+BH30+BB35+BD35+BF35+BH35+BB40+BD40+BF40+BH40</f>
        <v>0</v>
      </c>
      <c r="CT20" s="69">
        <f t="shared" si="35"/>
        <v>0</v>
      </c>
      <c r="CU20" s="69">
        <f t="shared" si="36"/>
        <v>0</v>
      </c>
      <c r="CV20" s="69">
        <f t="shared" si="37"/>
        <v>0</v>
      </c>
      <c r="CW20" s="69">
        <f t="shared" si="38"/>
        <v>0</v>
      </c>
      <c r="CX20" s="83">
        <f t="shared" si="39"/>
        <v>0</v>
      </c>
      <c r="CY20" s="54">
        <f t="shared" si="40"/>
        <v>0</v>
      </c>
      <c r="CZ20" s="54">
        <f t="shared" si="41"/>
        <v>0</v>
      </c>
      <c r="DA20" s="69">
        <f>BQ20+BR20+BS20+BT20</f>
        <v>0</v>
      </c>
      <c r="DB20" s="69">
        <f>CK20+CL20+CM20+CN20+CK25+CL25+CM25+CN25+CK30+CL30+CM30+CN30+CK35+CL35+CM35+CN35+CK40+CL40+CM40+CN40</f>
        <v>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</row>
    <row r="21" spans="1:335" s="2" customFormat="1" x14ac:dyDescent="0.3">
      <c r="A21" s="28" t="str">
        <f>IF(Poule_de=3,AF20,IF(Poule_de=4,AH20,AJ20))</f>
        <v>E</v>
      </c>
      <c r="B21" s="29" t="str">
        <f>IF(A20&lt;&gt;"x",IF(VLOOKUP(A21,Equipes,2,FALSE)&lt;&gt;"",VLOOKUP(A21,Equipes,2,FALSE),""),"")</f>
        <v>EE</v>
      </c>
      <c r="C21" s="30"/>
      <c r="D21" s="31"/>
      <c r="E21" s="20"/>
      <c r="F21" s="21"/>
      <c r="G21" s="21"/>
      <c r="H21" s="56" t="str">
        <f>IF(Z20=1,AD21,"")</f>
        <v/>
      </c>
      <c r="I21" s="7"/>
      <c r="J21" s="7"/>
      <c r="K21" s="7"/>
      <c r="L21" s="7"/>
      <c r="M21" s="7"/>
      <c r="N21" s="28" t="str">
        <f>IF(Poule_de=3,AF21,IF(Poule_de=4,AH21,AJ21))</f>
        <v>D</v>
      </c>
      <c r="O21" s="29" t="str">
        <f>IF(N20&lt;&gt;"x",IF(VLOOKUP(N21,Equipes,2,FALSE)&lt;&gt;"",VLOOKUP(N21,Equipes,2,FALSE),""),"")</f>
        <v>DD</v>
      </c>
      <c r="P21" s="30"/>
      <c r="Q21" s="31"/>
      <c r="R21" s="20"/>
      <c r="S21" s="21"/>
      <c r="T21" s="21"/>
      <c r="U21" s="56" t="str">
        <f>IF(AL20=1,AP21,"")</f>
        <v/>
      </c>
      <c r="V21" s="5"/>
      <c r="W21" s="5"/>
      <c r="X21" s="5"/>
      <c r="Y21" s="55" t="str">
        <f>A21</f>
        <v>E</v>
      </c>
      <c r="Z21" s="53"/>
      <c r="AA21" s="52">
        <f>IF(Z20=1,IF(E21&gt;E20,1,0),0)</f>
        <v>0</v>
      </c>
      <c r="AB21" s="52">
        <f>IF(Z20=1,IF(F21&gt;F20,1,0),0)</f>
        <v>0</v>
      </c>
      <c r="AC21" s="52">
        <f>IF(Z20=1,IF(G21&gt;G20,1,0),0)</f>
        <v>0</v>
      </c>
      <c r="AD21" s="52">
        <f>SUM(AA21:AC21)</f>
        <v>0</v>
      </c>
      <c r="AE21" s="43" t="s">
        <v>66</v>
      </c>
      <c r="AF21" s="44" t="s">
        <v>66</v>
      </c>
      <c r="AG21" s="43" t="s">
        <v>14</v>
      </c>
      <c r="AH21" s="44" t="s">
        <v>15</v>
      </c>
      <c r="AI21" s="43" t="s">
        <v>15</v>
      </c>
      <c r="AJ21" s="44" t="s">
        <v>6</v>
      </c>
      <c r="AK21" s="55" t="str">
        <f>N21</f>
        <v>D</v>
      </c>
      <c r="AL21" s="53"/>
      <c r="AM21" s="52">
        <f>IF(AL20=1,IF(R21&gt;R20,1,0),0)</f>
        <v>0</v>
      </c>
      <c r="AN21" s="52">
        <f>IF(AL20=1,IF(S21&gt;S20,1,0),0)</f>
        <v>0</v>
      </c>
      <c r="AO21" s="52">
        <f>IF(AL20=1,IF(T21&gt;T20,1,0),0)</f>
        <v>0</v>
      </c>
      <c r="AP21" s="52">
        <f>SUM(AM21:AO21)</f>
        <v>0</v>
      </c>
      <c r="AQ21" s="5"/>
      <c r="AR21" s="58" t="s">
        <v>6</v>
      </c>
      <c r="AS21" s="58">
        <f>IF(Y20=AR21,SUM(E20:G20),0)</f>
        <v>0</v>
      </c>
      <c r="AT21" s="58">
        <f>IF(Y20=AR21,SUM(E21:G21),0)</f>
        <v>0</v>
      </c>
      <c r="AU21" s="58">
        <f>IF(Y21=AR21,SUM(E21:G21),0)</f>
        <v>0</v>
      </c>
      <c r="AV21" s="58">
        <f>IF(Y21=AR21,SUM(E20:G20),0)</f>
        <v>0</v>
      </c>
      <c r="AW21" s="58">
        <f>IF(AK20=AR21,SUM(R20:T20),0)</f>
        <v>0</v>
      </c>
      <c r="AX21" s="58">
        <f>IF(AK20=AR21,SUM(R21:T21),0)</f>
        <v>0</v>
      </c>
      <c r="AY21" s="58">
        <f>IF(AK21=AR21,SUM(R21:T21),0)</f>
        <v>0</v>
      </c>
      <c r="AZ21" s="58">
        <f>IF(AK21=AR21,SUM(R20:T20),0)</f>
        <v>0</v>
      </c>
      <c r="BA21" s="58">
        <f>IF(Y20=AR21,AD20,0)</f>
        <v>0</v>
      </c>
      <c r="BB21" s="58">
        <f>IF(Y20=AR21,AD21,0)</f>
        <v>0</v>
      </c>
      <c r="BC21" s="58">
        <f>IF(Y21=AR21,AD21,0)</f>
        <v>0</v>
      </c>
      <c r="BD21" s="58">
        <f>IF(Y21=AR21,AD20,0)</f>
        <v>0</v>
      </c>
      <c r="BE21" s="58">
        <f>IF(AK20=AR21,AP20,0)</f>
        <v>0</v>
      </c>
      <c r="BF21" s="58">
        <f>IF(AK20=AR21,AP21,0)</f>
        <v>0</v>
      </c>
      <c r="BG21" s="58">
        <f>IF(AK21=AR21,AP21,0)</f>
        <v>0</v>
      </c>
      <c r="BH21" s="58">
        <f>IF(AK21=AR21,AP20,0)</f>
        <v>0</v>
      </c>
      <c r="BI21" s="58">
        <f t="shared" si="11"/>
        <v>0</v>
      </c>
      <c r="BJ21" s="58">
        <f t="shared" si="12"/>
        <v>0</v>
      </c>
      <c r="BK21" s="58">
        <f t="shared" si="13"/>
        <v>0</v>
      </c>
      <c r="BL21" s="58">
        <f t="shared" si="14"/>
        <v>0</v>
      </c>
      <c r="BM21" s="58">
        <f t="shared" si="15"/>
        <v>0</v>
      </c>
      <c r="BN21" s="58">
        <f t="shared" si="16"/>
        <v>0</v>
      </c>
      <c r="BO21" s="58">
        <f t="shared" si="17"/>
        <v>0</v>
      </c>
      <c r="BP21" s="58">
        <f t="shared" si="18"/>
        <v>0</v>
      </c>
      <c r="BQ21" s="58">
        <f t="shared" si="19"/>
        <v>0</v>
      </c>
      <c r="BR21" s="58">
        <f t="shared" si="20"/>
        <v>0</v>
      </c>
      <c r="BS21" s="58">
        <f t="shared" si="21"/>
        <v>0</v>
      </c>
      <c r="BT21" s="58">
        <f t="shared" si="22"/>
        <v>0</v>
      </c>
      <c r="BU21" s="58">
        <f>IF(AND(BA21=0,BB21=2),1,0)</f>
        <v>0</v>
      </c>
      <c r="BV21" s="58">
        <f>IF(AND(BC21=0,BD21=2),1,0)</f>
        <v>0</v>
      </c>
      <c r="BW21" s="58">
        <f>IF(AND(BE21=0,BF21=2),1,0)</f>
        <v>0</v>
      </c>
      <c r="BX21" s="58">
        <f>IF(AND(BG21=0,BH21=2),1,0)</f>
        <v>0</v>
      </c>
      <c r="BY21" s="58">
        <f t="shared" si="23"/>
        <v>0</v>
      </c>
      <c r="BZ21" s="58">
        <f t="shared" si="24"/>
        <v>0</v>
      </c>
      <c r="CA21" s="58">
        <f t="shared" si="25"/>
        <v>0</v>
      </c>
      <c r="CB21" s="58">
        <f t="shared" si="26"/>
        <v>0</v>
      </c>
      <c r="CC21" s="58">
        <f t="shared" si="27"/>
        <v>0</v>
      </c>
      <c r="CD21" s="58">
        <f t="shared" si="28"/>
        <v>0</v>
      </c>
      <c r="CE21" s="58">
        <f t="shared" si="29"/>
        <v>0</v>
      </c>
      <c r="CF21" s="58">
        <f t="shared" si="30"/>
        <v>0</v>
      </c>
      <c r="CG21" s="58">
        <f t="shared" si="31"/>
        <v>0</v>
      </c>
      <c r="CH21" s="58">
        <f t="shared" si="32"/>
        <v>0</v>
      </c>
      <c r="CI21" s="58">
        <f t="shared" si="33"/>
        <v>0</v>
      </c>
      <c r="CJ21" s="58">
        <f t="shared" si="34"/>
        <v>0</v>
      </c>
      <c r="CK21" s="58">
        <f>IF(Y20=AR21,Z20,0)</f>
        <v>0</v>
      </c>
      <c r="CL21" s="58">
        <f>IF(Y21=AR21,Z20,0)</f>
        <v>0</v>
      </c>
      <c r="CM21" s="58">
        <f>IF(AK20=AR21,AL20,0)</f>
        <v>0</v>
      </c>
      <c r="CN21" s="58">
        <f>IF(AK21=AR21,AL20,0)</f>
        <v>0</v>
      </c>
      <c r="CO21" s="68" t="s">
        <v>6</v>
      </c>
      <c r="CP21" s="69">
        <f>AS21+AU21+AW21+AY21+AS26+AU26+AW26+AY26+AS31+AU31+AW31+AY31+AS36+AU36+AW36+AY36+AS41+AU41+AW41+AY41</f>
        <v>0</v>
      </c>
      <c r="CQ21" s="69">
        <f>AT21+AV21+AX21+AZ21+AT26+AV26+AX26+AZ26+AT31+AV31+AX31+AZ31+AT36+AV36+AX36+AZ36+AT41+AV41+AX41+AZ41</f>
        <v>0</v>
      </c>
      <c r="CR21" s="69">
        <f>BA21+BC21+BE21+BG21+BA26+BC26+BE26+BG26+BA31+BC31+BE31+BG31+BA36+BC36+BE36+BG36+BA41+BC41+BE41+BG41</f>
        <v>0</v>
      </c>
      <c r="CS21" s="69">
        <f>BB21+BD21+BF21+BH21+BB26+BD26+BF26+BH26+BB31+BD31+BF31+BH31+BB36+BD36+BF36+BH36+BB41+BD41+BF41+BH41</f>
        <v>0</v>
      </c>
      <c r="CT21" s="69">
        <f t="shared" si="35"/>
        <v>0</v>
      </c>
      <c r="CU21" s="69">
        <f t="shared" si="36"/>
        <v>0</v>
      </c>
      <c r="CV21" s="69">
        <f t="shared" si="37"/>
        <v>0</v>
      </c>
      <c r="CW21" s="69">
        <f t="shared" si="38"/>
        <v>0</v>
      </c>
      <c r="CX21" s="83">
        <f t="shared" si="39"/>
        <v>0</v>
      </c>
      <c r="CY21" s="54">
        <f t="shared" si="40"/>
        <v>0</v>
      </c>
      <c r="CZ21" s="54">
        <f t="shared" si="41"/>
        <v>0</v>
      </c>
      <c r="DA21" s="69">
        <f>BQ21+BR21+BS21+BT21</f>
        <v>0</v>
      </c>
      <c r="DB21" s="69">
        <f>CK21+CL21+CM21+CN21+CK26+CL26+CM26+CN26+CK31+CL31+CM31+CN31+CK36+CL36+CM36+CN36+CK41+CL41+CM41+CN41</f>
        <v>0</v>
      </c>
      <c r="DC21"/>
      <c r="DD21" s="85" t="s">
        <v>109</v>
      </c>
      <c r="DE21" s="42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</row>
    <row r="22" spans="1:335" x14ac:dyDescent="0.3">
      <c r="J22" s="14"/>
      <c r="Q22" s="5"/>
      <c r="R22" s="5"/>
      <c r="S22" s="5"/>
      <c r="T22" s="5"/>
      <c r="U22" s="5"/>
      <c r="V22" s="5"/>
      <c r="W22" s="5"/>
      <c r="X22" s="5"/>
      <c r="AR22" s="58" t="s">
        <v>27</v>
      </c>
      <c r="AS22" s="58">
        <f>IF(Y20=AR22,SUM(E20:G20),0)</f>
        <v>0</v>
      </c>
      <c r="AT22" s="58">
        <f>IF(Y20=AR22,SUM(E21:G21),0)</f>
        <v>0</v>
      </c>
      <c r="AU22" s="58">
        <f>IF(Y21=AR22,SUM(E21:G21),0)</f>
        <v>0</v>
      </c>
      <c r="AV22" s="58">
        <f>IF(Y21=AR22,SUM(E20:G20),0)</f>
        <v>0</v>
      </c>
      <c r="AW22" s="58">
        <f>IF(AK20=AR22,SUM(R20:T20),0)</f>
        <v>0</v>
      </c>
      <c r="AX22" s="58">
        <f>IF(AK20=AR22,SUM(R21:T21),0)</f>
        <v>0</v>
      </c>
      <c r="AY22" s="58">
        <f>IF(AK21=AR22,SUM(R21:T21),0)</f>
        <v>0</v>
      </c>
      <c r="AZ22" s="58">
        <f>IF(AK21=AR22,SUM(R20:T20),0)</f>
        <v>0</v>
      </c>
      <c r="BA22" s="58">
        <f>IF(Y20=AR22,AD20,0)</f>
        <v>0</v>
      </c>
      <c r="BB22" s="58">
        <f>IF(Y20=AR22,AD21,0)</f>
        <v>0</v>
      </c>
      <c r="BC22" s="58">
        <f>IF(Y21=AR22,AD21,0)</f>
        <v>0</v>
      </c>
      <c r="BD22" s="58">
        <f>IF(Y21=AR22,AD20,0)</f>
        <v>0</v>
      </c>
      <c r="BE22" s="58">
        <f>IF(AK20=AR22,AP20,0)</f>
        <v>0</v>
      </c>
      <c r="BF22" s="58">
        <f>IF(AK20=AR22,AP21,0)</f>
        <v>0</v>
      </c>
      <c r="BG22" s="58">
        <f>IF(AK21=AR22,AP21,0)</f>
        <v>0</v>
      </c>
      <c r="BH22" s="58">
        <f>IF(AK21=AR22,AP20,0)</f>
        <v>0</v>
      </c>
      <c r="BI22" s="58">
        <f t="shared" si="11"/>
        <v>0</v>
      </c>
      <c r="BJ22" s="58">
        <f t="shared" si="12"/>
        <v>0</v>
      </c>
      <c r="BK22" s="58">
        <f t="shared" si="13"/>
        <v>0</v>
      </c>
      <c r="BL22" s="58">
        <f t="shared" si="14"/>
        <v>0</v>
      </c>
      <c r="BM22" s="58">
        <f t="shared" si="15"/>
        <v>0</v>
      </c>
      <c r="BN22" s="58">
        <f t="shared" si="16"/>
        <v>0</v>
      </c>
      <c r="BO22" s="58">
        <f t="shared" si="17"/>
        <v>0</v>
      </c>
      <c r="BP22" s="58">
        <f t="shared" si="18"/>
        <v>0</v>
      </c>
      <c r="BQ22" s="58">
        <f t="shared" si="19"/>
        <v>0</v>
      </c>
      <c r="BR22" s="58">
        <f t="shared" si="20"/>
        <v>0</v>
      </c>
      <c r="BS22" s="58">
        <f t="shared" si="21"/>
        <v>0</v>
      </c>
      <c r="BT22" s="58">
        <f t="shared" si="22"/>
        <v>0</v>
      </c>
      <c r="BU22" s="58">
        <f>IF(AND(BA22=0,BB22=2),1,0)</f>
        <v>0</v>
      </c>
      <c r="BV22" s="58">
        <f>IF(AND(BC22=0,BD22=2),1,0)</f>
        <v>0</v>
      </c>
      <c r="BW22" s="58">
        <f>IF(AND(BE22=0,BF22=2),1,0)</f>
        <v>0</v>
      </c>
      <c r="BX22" s="58">
        <f>IF(AND(BG22=0,BH22=2),1,0)</f>
        <v>0</v>
      </c>
      <c r="BY22" s="58">
        <f t="shared" si="23"/>
        <v>0</v>
      </c>
      <c r="BZ22" s="58">
        <f t="shared" si="24"/>
        <v>0</v>
      </c>
      <c r="CA22" s="58">
        <f t="shared" si="25"/>
        <v>0</v>
      </c>
      <c r="CB22" s="58">
        <f t="shared" si="26"/>
        <v>0</v>
      </c>
      <c r="CC22" s="58">
        <f t="shared" si="27"/>
        <v>0</v>
      </c>
      <c r="CD22" s="58">
        <f t="shared" si="28"/>
        <v>0</v>
      </c>
      <c r="CE22" s="58">
        <f t="shared" si="29"/>
        <v>0</v>
      </c>
      <c r="CF22" s="58">
        <f t="shared" si="30"/>
        <v>0</v>
      </c>
      <c r="CG22" s="58">
        <f t="shared" si="31"/>
        <v>0</v>
      </c>
      <c r="CH22" s="58">
        <f t="shared" si="32"/>
        <v>0</v>
      </c>
      <c r="CI22" s="58">
        <f t="shared" si="33"/>
        <v>0</v>
      </c>
      <c r="CJ22" s="58">
        <f t="shared" si="34"/>
        <v>0</v>
      </c>
      <c r="CK22" s="58">
        <f>IF(Y20=AR22,Z20,0)</f>
        <v>0</v>
      </c>
      <c r="CL22" s="58">
        <f>IF(Y21=AR22,Z20,0)</f>
        <v>0</v>
      </c>
      <c r="CM22" s="58">
        <f>IF(AK20=AR22,AL20,0)</f>
        <v>0</v>
      </c>
      <c r="CN22" s="58">
        <f>IF(AK21=AR22,AL20,0)</f>
        <v>0</v>
      </c>
      <c r="CO22" s="68" t="s">
        <v>27</v>
      </c>
      <c r="CP22" s="69">
        <f>AS22+AU22+AW22+AY22+AS27+AU27+AW27+AY27+AS32+AU32+AW32+AY32+AS37+AU37+AW37+AY37+AS42+AU42+AW42+AY42</f>
        <v>0</v>
      </c>
      <c r="CQ22" s="69">
        <f>AT22+AV22+AX22+AZ22+AT27+AV27+AX27+AZ27+AT32+AV32+AX32+AZ32+AT37+AV37+AX37+AZ37+AT42+AV42+AX42+AZ42</f>
        <v>0</v>
      </c>
      <c r="CR22" s="69">
        <f>BA22+BC22+BE22+BG22+BA27+BC27+BE27+BG27+BA32+BC32+BE32+BG32+BA37+BC37+BE37+BG37+BA42+BC42+BE42+BG42</f>
        <v>0</v>
      </c>
      <c r="CS22" s="69">
        <f>BB22+BD22+BF22+BH22+BB27+BD27+BF27+BH27+BB32+BD32+BF32+BH32+BB37+BD37+BF37+BH37+BB42+BD42+BF42+BH42</f>
        <v>0</v>
      </c>
      <c r="CT22" s="69">
        <f t="shared" si="35"/>
        <v>0</v>
      </c>
      <c r="CU22" s="69">
        <f t="shared" si="36"/>
        <v>0</v>
      </c>
      <c r="CV22" s="69">
        <f t="shared" si="37"/>
        <v>0</v>
      </c>
      <c r="CW22" s="69">
        <f t="shared" si="38"/>
        <v>0</v>
      </c>
      <c r="CX22" s="83">
        <f t="shared" si="39"/>
        <v>0</v>
      </c>
      <c r="CY22" s="54">
        <f t="shared" si="40"/>
        <v>0</v>
      </c>
      <c r="CZ22" s="54">
        <f t="shared" si="41"/>
        <v>0</v>
      </c>
      <c r="DA22" s="69">
        <f>BQ22+BR22+BS22+BT22</f>
        <v>0</v>
      </c>
      <c r="DB22" s="69">
        <f>CK22+CL22+CM22+CN22+CK27+CL27+CM27+CN27+CK32+CL32+CM32+CN32+CK37+CL37+CM37+CN37+CK42+CL42+CM42+CN42</f>
        <v>0</v>
      </c>
      <c r="DD22" s="86" t="str">
        <f>M7</f>
        <v>Victoire 2/0 = 2pts | 2/1 = 2pts | Défaite 1/2 = 1 pt | 0/2 = 1 pt</v>
      </c>
      <c r="DE22" s="86"/>
      <c r="DF22" s="86"/>
      <c r="DG22" s="86"/>
      <c r="DH22" s="86"/>
      <c r="DI22" s="86"/>
      <c r="DJ22" s="86"/>
      <c r="DK22" s="86"/>
    </row>
    <row r="23" spans="1:335" ht="12.05" customHeight="1" x14ac:dyDescent="0.3">
      <c r="A23" s="62" t="s">
        <v>68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AE23" s="65" t="s">
        <v>52</v>
      </c>
      <c r="AF23" s="65"/>
      <c r="AG23" s="65"/>
      <c r="AH23" s="65"/>
      <c r="AI23" s="65"/>
      <c r="AJ23" s="65"/>
      <c r="AR23" s="5" t="s">
        <v>5</v>
      </c>
      <c r="AS23" s="5">
        <f>IF(Y25=AR23,SUM(E25:G25),0)</f>
        <v>0</v>
      </c>
      <c r="AT23" s="5">
        <f>IF(Y25=AR23,SUM(E26:G26),0)</f>
        <v>0</v>
      </c>
      <c r="AU23" s="5">
        <f>IF(Y26=AR23,SUM(E26:G26),0)</f>
        <v>0</v>
      </c>
      <c r="AV23" s="5">
        <f>IF(Y26=AR23,SUM(E25:G25),0)</f>
        <v>0</v>
      </c>
      <c r="AW23" s="5">
        <f>IF(AK25=AR23,SUM(R25:T25),0)</f>
        <v>0</v>
      </c>
      <c r="AX23" s="5">
        <f>IF(AK25=AR23,SUM(R26:T26),0)</f>
        <v>0</v>
      </c>
      <c r="AY23" s="5">
        <f>IF(AK26=AR23,SUM(R26:T26),0)</f>
        <v>0</v>
      </c>
      <c r="AZ23" s="5">
        <f>IF(AK26=AR23,SUM(R25:T25),0)</f>
        <v>0</v>
      </c>
      <c r="BA23" s="71">
        <f>IF(Y25=AR23,AD25,0)</f>
        <v>0</v>
      </c>
      <c r="BB23" s="71">
        <f>IF(Y25=AR23,AD26,0)</f>
        <v>0</v>
      </c>
      <c r="BC23" s="71">
        <f>IF(Y26=AR23,AD26,0)</f>
        <v>0</v>
      </c>
      <c r="BD23" s="71">
        <f>IF(Y26=AR23,AD25,0)</f>
        <v>0</v>
      </c>
      <c r="BE23" s="71">
        <f>IF(AK25=AR23,AP25,0)</f>
        <v>0</v>
      </c>
      <c r="BF23" s="71">
        <f>IF(AK25=AR23,AP26,0)</f>
        <v>0</v>
      </c>
      <c r="BG23" s="71">
        <f>IF(AK26=AR23,AP26,0)</f>
        <v>0</v>
      </c>
      <c r="BH23" s="71">
        <f>IF(AK26=AR23,AP25,0)</f>
        <v>0</v>
      </c>
      <c r="BI23" s="71">
        <f>IF(AND(BA23=2,BB23=0),1,0)</f>
        <v>0</v>
      </c>
      <c r="BJ23" s="71">
        <f>IF(AND(BC23=2,BD23=0),1,0)</f>
        <v>0</v>
      </c>
      <c r="BK23" s="71">
        <f>IF(AND(BE23=2,BF23=0),1,0)</f>
        <v>0</v>
      </c>
      <c r="BL23" s="71">
        <f>IF(AND(BG23=2,BH23=0),1,0)</f>
        <v>0</v>
      </c>
      <c r="BM23" s="71">
        <f>IF(AND(BA23=2,BB23=1),1,0)</f>
        <v>0</v>
      </c>
      <c r="BN23" s="71">
        <f>IF(AND(BC23=2,BD23=1),1,0)</f>
        <v>0</v>
      </c>
      <c r="BO23" s="71">
        <f>IF(AND(BE23=2,BF23=1),1,0)</f>
        <v>0</v>
      </c>
      <c r="BP23" s="71">
        <f>IF(AND(BG23=2,BH23=1),1,0)</f>
        <v>0</v>
      </c>
      <c r="BQ23" s="71">
        <f>IF(AND(BA23=1,BB23=2),1,0)</f>
        <v>0</v>
      </c>
      <c r="BR23" s="71">
        <f>IF(AND(BC23=1,BD23=2),1,0)</f>
        <v>0</v>
      </c>
      <c r="BS23" s="71">
        <f>IF(AND(BE23=1,BF23=2),1,0)</f>
        <v>0</v>
      </c>
      <c r="BT23" s="71">
        <f>IF(AND(BG23=1,BH23=2),1,0)</f>
        <v>0</v>
      </c>
      <c r="BU23" s="71">
        <f>IF(AND(BA23=0,BB23=2),1,0)</f>
        <v>0</v>
      </c>
      <c r="BV23" s="71">
        <f>IF(AND(BC23=0,BD23=2),1,0)</f>
        <v>0</v>
      </c>
      <c r="BW23" s="71">
        <f>IF(AND(BE23=0,BF23=2),1,0)</f>
        <v>0</v>
      </c>
      <c r="BX23" s="71">
        <f>IF(AND(BG23=0,BH23=2),1,0)</f>
        <v>0</v>
      </c>
      <c r="BY23" s="71">
        <f>IF(AND(BA23=1,BB23=1),1,0)</f>
        <v>0</v>
      </c>
      <c r="BZ23" s="71">
        <f>IF(AND(BC23=1,BD23=1),1,0)</f>
        <v>0</v>
      </c>
      <c r="CA23" s="71">
        <f>IF(AND(BE23=1,BF23=1),1,0)</f>
        <v>0</v>
      </c>
      <c r="CB23" s="71">
        <f>IF(AND(BG23=1,BH23=1),1,0)</f>
        <v>0</v>
      </c>
      <c r="CC23" s="71">
        <f>IF(AND(BA23=1,BB23=0),1,0)</f>
        <v>0</v>
      </c>
      <c r="CD23" s="71">
        <f>IF(AND(BC23=1,BD23=0),1,0)</f>
        <v>0</v>
      </c>
      <c r="CE23" s="71">
        <f>IF(AND(BE23=1,BF23=0),1,0)</f>
        <v>0</v>
      </c>
      <c r="CF23" s="71">
        <f>IF(AND(BG23=1,BH23=0),1,0)</f>
        <v>0</v>
      </c>
      <c r="CG23" s="71">
        <f>IF(AND(BA23=0,BB23=1),1,0)</f>
        <v>0</v>
      </c>
      <c r="CH23" s="71">
        <f>IF(AND(BC23=0,BD23=1),1,0)</f>
        <v>0</v>
      </c>
      <c r="CI23" s="71">
        <f>IF(AND(BE23=0,BF23=1),1,0)</f>
        <v>0</v>
      </c>
      <c r="CJ23" s="71">
        <f>IF(AND(BG23=0,BH23=1),1,0)</f>
        <v>0</v>
      </c>
      <c r="CK23" s="71">
        <f>IF(Y25=AR23,Z25,0)</f>
        <v>0</v>
      </c>
      <c r="CL23" s="71">
        <f>IF(Y26=AR23,Z25,0)</f>
        <v>0</v>
      </c>
      <c r="CM23" s="71">
        <f>IF(AK25=AR23,AL25,0)</f>
        <v>0</v>
      </c>
      <c r="CN23" s="71">
        <f>IF(AK26=AR23,AL25,0)</f>
        <v>0</v>
      </c>
    </row>
    <row r="24" spans="1:335" x14ac:dyDescent="0.3">
      <c r="A24" s="6"/>
      <c r="B24" s="12" t="s">
        <v>16</v>
      </c>
      <c r="C24" s="6"/>
      <c r="D24" s="6"/>
      <c r="E24" s="13" t="s">
        <v>17</v>
      </c>
      <c r="F24" s="13" t="s">
        <v>18</v>
      </c>
      <c r="G24" s="13" t="s">
        <v>19</v>
      </c>
      <c r="H24" s="12"/>
      <c r="I24" s="12"/>
      <c r="J24" s="12"/>
      <c r="K24" s="12"/>
      <c r="L24" s="12"/>
      <c r="M24" s="12"/>
      <c r="N24" s="6"/>
      <c r="O24" s="12" t="s">
        <v>20</v>
      </c>
      <c r="P24" s="6"/>
      <c r="Q24" s="6"/>
      <c r="R24" s="13" t="s">
        <v>17</v>
      </c>
      <c r="S24" s="13" t="s">
        <v>18</v>
      </c>
      <c r="T24" s="13" t="s">
        <v>19</v>
      </c>
      <c r="U24" s="5"/>
      <c r="V24" s="5"/>
      <c r="W24" s="5"/>
      <c r="Z24" s="13" t="s">
        <v>60</v>
      </c>
      <c r="AA24" s="13" t="s">
        <v>61</v>
      </c>
      <c r="AB24" s="13" t="s">
        <v>62</v>
      </c>
      <c r="AC24" s="13" t="s">
        <v>63</v>
      </c>
      <c r="AD24" s="13" t="s">
        <v>64</v>
      </c>
      <c r="AE24" s="57" t="s">
        <v>65</v>
      </c>
      <c r="AF24" s="57"/>
      <c r="AG24" s="51" t="s">
        <v>53</v>
      </c>
      <c r="AH24" s="51"/>
      <c r="AI24" s="50" t="s">
        <v>54</v>
      </c>
      <c r="AJ24" s="50"/>
      <c r="AL24" s="13" t="s">
        <v>60</v>
      </c>
      <c r="AM24" s="13" t="s">
        <v>61</v>
      </c>
      <c r="AN24" s="13" t="s">
        <v>62</v>
      </c>
      <c r="AO24" s="13" t="s">
        <v>63</v>
      </c>
      <c r="AP24" s="13" t="s">
        <v>64</v>
      </c>
      <c r="AR24" s="5" t="s">
        <v>14</v>
      </c>
      <c r="AS24" s="5">
        <f>IF(Y25=AR24,SUM(E25:G25),0)</f>
        <v>0</v>
      </c>
      <c r="AT24" s="5">
        <f>IF(Y25=AR24,SUM(E26:G26),0)</f>
        <v>0</v>
      </c>
      <c r="AU24" s="5">
        <f>IF(Y26=AR24,SUM(E26:G26),0)</f>
        <v>0</v>
      </c>
      <c r="AV24" s="5">
        <f>IF(Y26=AR24,SUM(E25:G25),0)</f>
        <v>0</v>
      </c>
      <c r="AW24" s="5">
        <f>IF(AK25=AR24,SUM(R25:T25),0)</f>
        <v>0</v>
      </c>
      <c r="AX24" s="5">
        <f>IF(AK25=AR24,SUM(R26:T26),0)</f>
        <v>0</v>
      </c>
      <c r="AY24" s="5">
        <f>IF(AK26=AR24,SUM(R26:T26),0)</f>
        <v>0</v>
      </c>
      <c r="AZ24" s="71">
        <f>IF(AK26=AR24,SUM(R25:T25),0)</f>
        <v>0</v>
      </c>
      <c r="BA24" s="71">
        <f>IF(Y25=AR24,AD25,0)</f>
        <v>0</v>
      </c>
      <c r="BB24" s="71">
        <f>IF(Y25=AR24,AD26,0)</f>
        <v>0</v>
      </c>
      <c r="BC24" s="71">
        <f>IF(Y26=AR24,AD26,0)</f>
        <v>0</v>
      </c>
      <c r="BD24" s="71">
        <f>IF(Y26=AR24,AD25,0)</f>
        <v>0</v>
      </c>
      <c r="BE24" s="71">
        <f>IF(AK25=AR24,AP25,0)</f>
        <v>0</v>
      </c>
      <c r="BF24" s="71">
        <f>IF(AK25=AR24,AP26,0)</f>
        <v>0</v>
      </c>
      <c r="BG24" s="71">
        <f>IF(AK26=AR24,AP26,0)</f>
        <v>0</v>
      </c>
      <c r="BH24" s="71">
        <f>IF(AK26=AR24,AP25,0)</f>
        <v>0</v>
      </c>
      <c r="BI24" s="71">
        <f t="shared" ref="BI24:BI27" si="42">IF(AND(BA24=2,BB24=0),1,0)</f>
        <v>0</v>
      </c>
      <c r="BJ24" s="71">
        <f t="shared" ref="BJ24:BJ27" si="43">IF(AND(BC24=2,BD24=0),1,0)</f>
        <v>0</v>
      </c>
      <c r="BK24" s="71">
        <f t="shared" ref="BK24:BK27" si="44">IF(AND(BE24=2,BF24=0),1,0)</f>
        <v>0</v>
      </c>
      <c r="BL24" s="71">
        <f t="shared" ref="BL24:BL27" si="45">IF(AND(BG24=2,BH24=0),1,0)</f>
        <v>0</v>
      </c>
      <c r="BM24" s="71">
        <f t="shared" ref="BM24:BM27" si="46">IF(AND(BA24=2,BB24=1),1,0)</f>
        <v>0</v>
      </c>
      <c r="BN24" s="71">
        <f t="shared" ref="BN24:BN27" si="47">IF(AND(BC24=2,BD24=1),1,0)</f>
        <v>0</v>
      </c>
      <c r="BO24" s="71">
        <f t="shared" ref="BO24:BO27" si="48">IF(AND(BE24=2,BF24=1),1,0)</f>
        <v>0</v>
      </c>
      <c r="BP24" s="71">
        <f t="shared" ref="BP24:BP27" si="49">IF(AND(BG24=2,BH24=1),1,0)</f>
        <v>0</v>
      </c>
      <c r="BQ24" s="71">
        <f t="shared" ref="BQ24:BQ27" si="50">IF(AND(BA24=1,BB24=2),1,0)</f>
        <v>0</v>
      </c>
      <c r="BR24" s="71">
        <f t="shared" ref="BR24:BR27" si="51">IF(AND(BC24=1,BD24=2),1,0)</f>
        <v>0</v>
      </c>
      <c r="BS24" s="71">
        <f t="shared" ref="BS24:BS27" si="52">IF(AND(BE24=1,BF24=2),1,0)</f>
        <v>0</v>
      </c>
      <c r="BT24" s="71">
        <f t="shared" ref="BT24:BT27" si="53">IF(AND(BG24=1,BH24=2),1,0)</f>
        <v>0</v>
      </c>
      <c r="BU24" s="71">
        <f>IF(AND(BA24=0,BB24=2),1,0)</f>
        <v>0</v>
      </c>
      <c r="BV24" s="71">
        <f>IF(AND(BC24=0,BD24=2),1,0)</f>
        <v>0</v>
      </c>
      <c r="BW24" s="71">
        <f>IF(AND(BE24=0,BF24=2),1,0)</f>
        <v>0</v>
      </c>
      <c r="BX24" s="71">
        <f>IF(AND(BG24=0,BH24=2),1,0)</f>
        <v>0</v>
      </c>
      <c r="BY24" s="71">
        <f t="shared" ref="BY24:BY27" si="54">IF(AND(BA24=1,BB24=1),1,0)</f>
        <v>0</v>
      </c>
      <c r="BZ24" s="71">
        <f t="shared" ref="BZ24:BZ27" si="55">IF(AND(BC24=1,BD24=1),1,0)</f>
        <v>0</v>
      </c>
      <c r="CA24" s="71">
        <f t="shared" ref="CA24:CA27" si="56">IF(AND(BE24=1,BF24=1),1,0)</f>
        <v>0</v>
      </c>
      <c r="CB24" s="71">
        <f t="shared" ref="CB24:CB27" si="57">IF(AND(BG24=1,BH24=1),1,0)</f>
        <v>0</v>
      </c>
      <c r="CC24" s="71">
        <f t="shared" ref="CC24:CC27" si="58">IF(AND(BA24=1,BB24=0),1,0)</f>
        <v>0</v>
      </c>
      <c r="CD24" s="71">
        <f t="shared" ref="CD24:CD27" si="59">IF(AND(BC24=1,BD24=0),1,0)</f>
        <v>0</v>
      </c>
      <c r="CE24" s="71">
        <f t="shared" ref="CE24:CE27" si="60">IF(AND(BE24=1,BF24=0),1,0)</f>
        <v>0</v>
      </c>
      <c r="CF24" s="71">
        <f t="shared" ref="CF24:CF27" si="61">IF(AND(BG24=1,BH24=0),1,0)</f>
        <v>0</v>
      </c>
      <c r="CG24" s="71">
        <f t="shared" ref="CG24:CG27" si="62">IF(AND(BA24=0,BB24=1),1,0)</f>
        <v>0</v>
      </c>
      <c r="CH24" s="71">
        <f t="shared" ref="CH24:CH27" si="63">IF(AND(BC24=0,BD24=1),1,0)</f>
        <v>0</v>
      </c>
      <c r="CI24" s="71">
        <f t="shared" ref="CI24:CI27" si="64">IF(AND(BE24=0,BF24=1),1,0)</f>
        <v>0</v>
      </c>
      <c r="CJ24" s="71">
        <f t="shared" ref="CJ24:CJ27" si="65">IF(AND(BG24=0,BH24=1),1,0)</f>
        <v>0</v>
      </c>
      <c r="CK24" s="71">
        <f>IF(Y25=AR24,Z25,0)</f>
        <v>0</v>
      </c>
      <c r="CL24" s="71">
        <f>IF(Y26=AR24,Z25,0)</f>
        <v>0</v>
      </c>
      <c r="CM24" s="71">
        <f>IF(AK25=AR24,AL25,0)</f>
        <v>0</v>
      </c>
      <c r="CN24" s="71">
        <f>IF(AK26=AR24,AL25,0)</f>
        <v>0</v>
      </c>
      <c r="CP24" s="67" t="s">
        <v>11</v>
      </c>
      <c r="CQ24" s="5" t="s">
        <v>22</v>
      </c>
      <c r="CR24" s="80" t="str">
        <f>L11</f>
        <v>2/0</v>
      </c>
      <c r="CS24" s="80" t="str">
        <f>M11</f>
        <v>2/1</v>
      </c>
      <c r="CT24" s="80" t="str">
        <f>N11</f>
        <v>1/2</v>
      </c>
      <c r="CU24" s="80" t="str">
        <f>O11</f>
        <v>0/2</v>
      </c>
      <c r="CV24" s="5" t="s">
        <v>7</v>
      </c>
      <c r="CW24" s="5" t="s">
        <v>8</v>
      </c>
      <c r="CX24" s="5" t="s">
        <v>9</v>
      </c>
      <c r="CY24" s="5" t="s">
        <v>10</v>
      </c>
      <c r="CZ24" s="64" t="s">
        <v>12</v>
      </c>
      <c r="DB24" s="64" t="s">
        <v>13</v>
      </c>
    </row>
    <row r="25" spans="1:335" x14ac:dyDescent="0.3">
      <c r="A25" s="28" t="str">
        <f>IF(Poule_de=3,AE25,IF(Poule_de=4,AG25,AI25))</f>
        <v>B</v>
      </c>
      <c r="B25" s="29" t="str">
        <f>IF(A25&lt;&gt;"x",IF(VLOOKUP(A25,Equipes,2,FALSE)&lt;&gt;"",VLOOKUP(A25,Equipes,2,FALSE),""),"")</f>
        <v>BB</v>
      </c>
      <c r="C25" s="30"/>
      <c r="D25" s="31"/>
      <c r="E25" s="20"/>
      <c r="F25" s="21"/>
      <c r="G25" s="21"/>
      <c r="H25" s="56" t="str">
        <f>IF(Z25=1,AD25,"")</f>
        <v/>
      </c>
      <c r="I25" s="7"/>
      <c r="J25" s="7"/>
      <c r="K25" s="7"/>
      <c r="L25" s="7"/>
      <c r="M25" s="7"/>
      <c r="N25" s="28" t="str">
        <f>IF(Poule_de=3,AE26,IF(Poule_de=4,AG26,AI26))</f>
        <v>E</v>
      </c>
      <c r="O25" s="29" t="str">
        <f>IF(N25&lt;&gt;"x",IF(VLOOKUP(N25,Equipes,2,FALSE)&lt;&gt;"",VLOOKUP(N25,Equipes,2,FALSE),""),"")</f>
        <v>EE</v>
      </c>
      <c r="P25" s="30"/>
      <c r="Q25" s="31"/>
      <c r="R25" s="20"/>
      <c r="S25" s="21"/>
      <c r="T25" s="21"/>
      <c r="U25" s="56" t="str">
        <f>IF(AL25=1,AP25,"")</f>
        <v/>
      </c>
      <c r="V25" s="5"/>
      <c r="W25" s="5"/>
      <c r="Y25" s="55" t="str">
        <f>A25</f>
        <v>B</v>
      </c>
      <c r="Z25" s="52">
        <f>IF(SUM(E25:G26)&gt;0,1,0)</f>
        <v>0</v>
      </c>
      <c r="AA25" s="52">
        <f>IF(Z25=1,IF(E25&gt;E26,1,0),0)</f>
        <v>0</v>
      </c>
      <c r="AB25" s="52">
        <f>IF(Z25=1,IF(F25&gt;F26,1,0),0)</f>
        <v>0</v>
      </c>
      <c r="AC25" s="52">
        <f>IF(Z25=1,IF(G25&gt;G26,1,0),0)</f>
        <v>0</v>
      </c>
      <c r="AD25" s="52">
        <f>SUM(AA25:AC25)</f>
        <v>0</v>
      </c>
      <c r="AE25" s="43" t="s">
        <v>15</v>
      </c>
      <c r="AF25" s="44" t="s">
        <v>5</v>
      </c>
      <c r="AG25" s="43" t="s">
        <v>14</v>
      </c>
      <c r="AH25" s="44" t="s">
        <v>6</v>
      </c>
      <c r="AI25" s="43" t="s">
        <v>14</v>
      </c>
      <c r="AJ25" s="44" t="s">
        <v>6</v>
      </c>
      <c r="AK25" s="55" t="str">
        <f>N25</f>
        <v>E</v>
      </c>
      <c r="AL25" s="52">
        <f>IF(SUM(R25:T26)&gt;0,1,0)</f>
        <v>0</v>
      </c>
      <c r="AM25" s="52">
        <f>IF(AL25=1,IF(R25&gt;R26,1,0),0)</f>
        <v>0</v>
      </c>
      <c r="AN25" s="52">
        <f>IF(AL25=1,IF(S25&gt;S26,1,0),0)</f>
        <v>0</v>
      </c>
      <c r="AO25" s="52">
        <f>IF(AL25=1,IF(T25&gt;T26,1,0),0)</f>
        <v>0</v>
      </c>
      <c r="AP25" s="52">
        <f>SUM(AM25:AO25)</f>
        <v>0</v>
      </c>
      <c r="AR25" s="5" t="s">
        <v>15</v>
      </c>
      <c r="AS25" s="5">
        <f>IF(Y25=AR25,SUM(E25:G25),0)</f>
        <v>0</v>
      </c>
      <c r="AT25" s="5">
        <f>IF(Y25=AR25,SUM(E26:G26),0)</f>
        <v>0</v>
      </c>
      <c r="AU25" s="5">
        <f>IF(Y26=AR25,SUM(E26:G26),0)</f>
        <v>0</v>
      </c>
      <c r="AV25" s="5">
        <f>IF(Y26=AR25,SUM(E25:G25),0)</f>
        <v>0</v>
      </c>
      <c r="AW25" s="5">
        <f>IF(AK25=AR25,SUM(R25:T25),0)</f>
        <v>0</v>
      </c>
      <c r="AX25" s="5">
        <f>IF(AK25=AR25,SUM(R26:T26),0)</f>
        <v>0</v>
      </c>
      <c r="AY25" s="5">
        <f>IF(AK26=AR25,SUM(R26:T26),0)</f>
        <v>0</v>
      </c>
      <c r="AZ25" s="71">
        <f>IF(AK26=AR25,SUM(R25:T25),0)</f>
        <v>0</v>
      </c>
      <c r="BA25" s="71">
        <f>IF(Y25=AR25,AD25,0)</f>
        <v>0</v>
      </c>
      <c r="BB25" s="71">
        <f>IF(Y25=AR25,AD26,0)</f>
        <v>0</v>
      </c>
      <c r="BC25" s="71">
        <f>IF(Y26=AR25,AD26,0)</f>
        <v>0</v>
      </c>
      <c r="BD25" s="71">
        <f>IF(Y26=AR25,AD25,0)</f>
        <v>0</v>
      </c>
      <c r="BE25" s="71">
        <f>IF(AK25=AR25,AP25,0)</f>
        <v>0</v>
      </c>
      <c r="BF25" s="71">
        <f>IF(AK25=AR25,AP26,0)</f>
        <v>0</v>
      </c>
      <c r="BG25" s="71">
        <f>IF(AK26=AR25,AP26,0)</f>
        <v>0</v>
      </c>
      <c r="BH25" s="71">
        <f>IF(AK26=AR25,AP25,0)</f>
        <v>0</v>
      </c>
      <c r="BI25" s="71">
        <f t="shared" si="42"/>
        <v>0</v>
      </c>
      <c r="BJ25" s="71">
        <f t="shared" si="43"/>
        <v>0</v>
      </c>
      <c r="BK25" s="71">
        <f t="shared" si="44"/>
        <v>0</v>
      </c>
      <c r="BL25" s="71">
        <f t="shared" si="45"/>
        <v>0</v>
      </c>
      <c r="BM25" s="71">
        <f t="shared" si="46"/>
        <v>0</v>
      </c>
      <c r="BN25" s="71">
        <f t="shared" si="47"/>
        <v>0</v>
      </c>
      <c r="BO25" s="71">
        <f t="shared" si="48"/>
        <v>0</v>
      </c>
      <c r="BP25" s="71">
        <f t="shared" si="49"/>
        <v>0</v>
      </c>
      <c r="BQ25" s="71">
        <f t="shared" si="50"/>
        <v>0</v>
      </c>
      <c r="BR25" s="71">
        <f t="shared" si="51"/>
        <v>0</v>
      </c>
      <c r="BS25" s="71">
        <f t="shared" si="52"/>
        <v>0</v>
      </c>
      <c r="BT25" s="71">
        <f t="shared" si="53"/>
        <v>0</v>
      </c>
      <c r="BU25" s="71">
        <f>IF(AND(BA25=0,BB25=2),1,0)</f>
        <v>0</v>
      </c>
      <c r="BV25" s="71">
        <f>IF(AND(BC25=0,BD25=2),1,0)</f>
        <v>0</v>
      </c>
      <c r="BW25" s="71">
        <f>IF(AND(BE25=0,BF25=2),1,0)</f>
        <v>0</v>
      </c>
      <c r="BX25" s="71">
        <f>IF(AND(BG25=0,BH25=2),1,0)</f>
        <v>0</v>
      </c>
      <c r="BY25" s="71">
        <f t="shared" si="54"/>
        <v>0</v>
      </c>
      <c r="BZ25" s="71">
        <f t="shared" si="55"/>
        <v>0</v>
      </c>
      <c r="CA25" s="71">
        <f t="shared" si="56"/>
        <v>0</v>
      </c>
      <c r="CB25" s="71">
        <f t="shared" si="57"/>
        <v>0</v>
      </c>
      <c r="CC25" s="71">
        <f t="shared" si="58"/>
        <v>0</v>
      </c>
      <c r="CD25" s="71">
        <f t="shared" si="59"/>
        <v>0</v>
      </c>
      <c r="CE25" s="71">
        <f t="shared" si="60"/>
        <v>0</v>
      </c>
      <c r="CF25" s="71">
        <f t="shared" si="61"/>
        <v>0</v>
      </c>
      <c r="CG25" s="71">
        <f t="shared" si="62"/>
        <v>0</v>
      </c>
      <c r="CH25" s="71">
        <f t="shared" si="63"/>
        <v>0</v>
      </c>
      <c r="CI25" s="71">
        <f t="shared" si="64"/>
        <v>0</v>
      </c>
      <c r="CJ25" s="71">
        <f t="shared" si="65"/>
        <v>0</v>
      </c>
      <c r="CK25" s="71">
        <f>IF(Y25=AR25,Z25,0)</f>
        <v>0</v>
      </c>
      <c r="CL25" s="71">
        <f>IF(Y26=AR25,Z25,0)</f>
        <v>0</v>
      </c>
      <c r="CM25" s="71">
        <f>IF(AK25=AR25,AL25,0)</f>
        <v>0</v>
      </c>
      <c r="CN25" s="71">
        <f>IF(AK26=AR25,AL25,0)</f>
        <v>0</v>
      </c>
      <c r="CO25" s="68" t="s">
        <v>5</v>
      </c>
      <c r="CP25" s="10">
        <f>CR25*$DE$19+CS25*$DF$19+CT25*$DG$19+CU25*$DH$19</f>
        <v>0</v>
      </c>
      <c r="CQ25" s="10">
        <f>DB18</f>
        <v>0</v>
      </c>
      <c r="CR25" s="10">
        <f>IF($DD$22=$Z$15,CY18,CT18)</f>
        <v>0</v>
      </c>
      <c r="CS25" s="10">
        <f>IF($DD$22=$Z$14,CX18,CU18)</f>
        <v>0</v>
      </c>
      <c r="CT25" s="10">
        <f>CV18</f>
        <v>0</v>
      </c>
      <c r="CU25" s="10">
        <f>IF($DD$22=$Z$15,CZ18,CW18)</f>
        <v>0</v>
      </c>
      <c r="CV25" s="10">
        <f>CR18</f>
        <v>0</v>
      </c>
      <c r="CW25" s="10">
        <f>CS18</f>
        <v>0</v>
      </c>
      <c r="CX25" s="10">
        <f>CP18</f>
        <v>0</v>
      </c>
      <c r="CY25" s="10">
        <f>CQ18</f>
        <v>0</v>
      </c>
      <c r="CZ25" s="87">
        <f>IF(CQ25=0,0,IF(ISERR(CV25/CW25),"MAX",CV25/CW25))</f>
        <v>0</v>
      </c>
      <c r="DA25" s="88"/>
      <c r="DB25" s="87">
        <f>IF(CQ25=0,0,IF(ISERR(CX25/CY25),"MAX",CX25/CY25))</f>
        <v>0</v>
      </c>
      <c r="DC25" s="88"/>
    </row>
    <row r="26" spans="1:335" x14ac:dyDescent="0.3">
      <c r="A26" s="28" t="str">
        <f>IF(Poule_de=3,AF25,IF(Poule_de=4,AH25,AJ25))</f>
        <v>D</v>
      </c>
      <c r="B26" s="29" t="str">
        <f>IF(A25&lt;&gt;"x",IF(VLOOKUP(A26,Equipes,2,FALSE)&lt;&gt;"",VLOOKUP(A26,Equipes,2,FALSE),""),"")</f>
        <v>DD</v>
      </c>
      <c r="C26" s="30"/>
      <c r="D26" s="31"/>
      <c r="E26" s="20"/>
      <c r="F26" s="21"/>
      <c r="G26" s="21"/>
      <c r="H26" s="56" t="str">
        <f>IF(Z25=1,AD26,"")</f>
        <v/>
      </c>
      <c r="I26" s="7"/>
      <c r="J26" s="7"/>
      <c r="K26" s="7"/>
      <c r="L26" s="7"/>
      <c r="M26" s="7"/>
      <c r="N26" s="28" t="str">
        <f>IF(Poule_de=3,AF26,IF(Poule_de=4,AH26,AJ26))</f>
        <v>A</v>
      </c>
      <c r="O26" s="29" t="str">
        <f>IF(N25&lt;&gt;"x",IF(VLOOKUP(N26,Equipes,2,FALSE)&lt;&gt;"",VLOOKUP(N26,Equipes,2,FALSE),""),"")</f>
        <v>AA</v>
      </c>
      <c r="P26" s="30"/>
      <c r="Q26" s="31"/>
      <c r="R26" s="20"/>
      <c r="S26" s="21"/>
      <c r="T26" s="21"/>
      <c r="U26" s="56" t="str">
        <f>IF(AL25=1,AP26,"")</f>
        <v/>
      </c>
      <c r="V26" s="5"/>
      <c r="W26" s="5"/>
      <c r="Y26" s="55" t="str">
        <f>A26</f>
        <v>D</v>
      </c>
      <c r="Z26" s="53"/>
      <c r="AA26" s="52">
        <f>IF(Z25=1,IF(E26&gt;E25,1,0),0)</f>
        <v>0</v>
      </c>
      <c r="AB26" s="52">
        <f>IF(Z25=1,IF(F26&gt;F25,1,0),0)</f>
        <v>0</v>
      </c>
      <c r="AC26" s="52">
        <f>IF(Z25=1,IF(G26&gt;G25,1,0),0)</f>
        <v>0</v>
      </c>
      <c r="AD26" s="52">
        <f>SUM(AA26:AC26)</f>
        <v>0</v>
      </c>
      <c r="AE26" s="43" t="s">
        <v>66</v>
      </c>
      <c r="AF26" s="44" t="s">
        <v>66</v>
      </c>
      <c r="AG26" s="43" t="s">
        <v>15</v>
      </c>
      <c r="AH26" s="44" t="s">
        <v>5</v>
      </c>
      <c r="AI26" s="43" t="s">
        <v>27</v>
      </c>
      <c r="AJ26" s="44" t="s">
        <v>5</v>
      </c>
      <c r="AK26" s="55" t="str">
        <f>N26</f>
        <v>A</v>
      </c>
      <c r="AL26" s="53"/>
      <c r="AM26" s="52">
        <f>IF(AL25=1,IF(R26&gt;R25,1,0),0)</f>
        <v>0</v>
      </c>
      <c r="AN26" s="52">
        <f>IF(AL25=1,IF(S26&gt;S25,1,0),0)</f>
        <v>0</v>
      </c>
      <c r="AO26" s="52">
        <f>IF(AL25=1,IF(T26&gt;T25,1,0),0)</f>
        <v>0</v>
      </c>
      <c r="AP26" s="52">
        <f>SUM(AM26:AO26)</f>
        <v>0</v>
      </c>
      <c r="AR26" s="5" t="s">
        <v>6</v>
      </c>
      <c r="AS26" s="5">
        <f>IF(Y25=AR26,SUM(E25:G25),0)</f>
        <v>0</v>
      </c>
      <c r="AT26" s="5">
        <f>IF(Y25=AR26,SUM(E26:G26),0)</f>
        <v>0</v>
      </c>
      <c r="AU26" s="5">
        <f>IF(Y26=AR26,SUM(E26:G26),0)</f>
        <v>0</v>
      </c>
      <c r="AV26" s="5">
        <f>IF(Y26=AR26,SUM(E25:G25),0)</f>
        <v>0</v>
      </c>
      <c r="AW26" s="5">
        <f>IF(AK25=AR26,SUM(R25:T25),0)</f>
        <v>0</v>
      </c>
      <c r="AX26" s="5">
        <f>IF(AK25=AR26,SUM(R26:T26),0)</f>
        <v>0</v>
      </c>
      <c r="AY26" s="5">
        <f>IF(AK26=AR26,SUM(R26:T26),0)</f>
        <v>0</v>
      </c>
      <c r="AZ26" s="71">
        <f>IF(AK26=AR26,SUM(R25:T25),0)</f>
        <v>0</v>
      </c>
      <c r="BA26" s="71">
        <f>IF(Y25=AR26,AD25,0)</f>
        <v>0</v>
      </c>
      <c r="BB26" s="71">
        <f>IF(Y25=AR26,AD26,0)</f>
        <v>0</v>
      </c>
      <c r="BC26" s="71">
        <f>IF(Y26=AR26,AD26,0)</f>
        <v>0</v>
      </c>
      <c r="BD26" s="71">
        <f>IF(Y26=AR26,AD25,0)</f>
        <v>0</v>
      </c>
      <c r="BE26" s="71">
        <f>IF(AK25=AR26,AP25,0)</f>
        <v>0</v>
      </c>
      <c r="BF26" s="71">
        <f>IF(AK25=AR26,AP26,0)</f>
        <v>0</v>
      </c>
      <c r="BG26" s="71">
        <f>IF(AK26=AR26,AP26,0)</f>
        <v>0</v>
      </c>
      <c r="BH26" s="71">
        <f>IF(AK26=AR26,AP25,0)</f>
        <v>0</v>
      </c>
      <c r="BI26" s="71">
        <f t="shared" si="42"/>
        <v>0</v>
      </c>
      <c r="BJ26" s="71">
        <f t="shared" si="43"/>
        <v>0</v>
      </c>
      <c r="BK26" s="71">
        <f t="shared" si="44"/>
        <v>0</v>
      </c>
      <c r="BL26" s="71">
        <f t="shared" si="45"/>
        <v>0</v>
      </c>
      <c r="BM26" s="71">
        <f t="shared" si="46"/>
        <v>0</v>
      </c>
      <c r="BN26" s="71">
        <f t="shared" si="47"/>
        <v>0</v>
      </c>
      <c r="BO26" s="71">
        <f t="shared" si="48"/>
        <v>0</v>
      </c>
      <c r="BP26" s="71">
        <f t="shared" si="49"/>
        <v>0</v>
      </c>
      <c r="BQ26" s="71">
        <f t="shared" si="50"/>
        <v>0</v>
      </c>
      <c r="BR26" s="71">
        <f t="shared" si="51"/>
        <v>0</v>
      </c>
      <c r="BS26" s="71">
        <f t="shared" si="52"/>
        <v>0</v>
      </c>
      <c r="BT26" s="71">
        <f t="shared" si="53"/>
        <v>0</v>
      </c>
      <c r="BU26" s="71">
        <f>IF(AND(BA26=0,BB26=2),1,0)</f>
        <v>0</v>
      </c>
      <c r="BV26" s="71">
        <f>IF(AND(BC26=0,BD26=2),1,0)</f>
        <v>0</v>
      </c>
      <c r="BW26" s="71">
        <f>IF(AND(BE26=0,BF26=2),1,0)</f>
        <v>0</v>
      </c>
      <c r="BX26" s="71">
        <f>IF(AND(BG26=0,BH26=2),1,0)</f>
        <v>0</v>
      </c>
      <c r="BY26" s="71">
        <f t="shared" si="54"/>
        <v>0</v>
      </c>
      <c r="BZ26" s="71">
        <f t="shared" si="55"/>
        <v>0</v>
      </c>
      <c r="CA26" s="71">
        <f t="shared" si="56"/>
        <v>0</v>
      </c>
      <c r="CB26" s="71">
        <f t="shared" si="57"/>
        <v>0</v>
      </c>
      <c r="CC26" s="71">
        <f t="shared" si="58"/>
        <v>0</v>
      </c>
      <c r="CD26" s="71">
        <f t="shared" si="59"/>
        <v>0</v>
      </c>
      <c r="CE26" s="71">
        <f t="shared" si="60"/>
        <v>0</v>
      </c>
      <c r="CF26" s="71">
        <f t="shared" si="61"/>
        <v>0</v>
      </c>
      <c r="CG26" s="71">
        <f t="shared" si="62"/>
        <v>0</v>
      </c>
      <c r="CH26" s="71">
        <f t="shared" si="63"/>
        <v>0</v>
      </c>
      <c r="CI26" s="71">
        <f t="shared" si="64"/>
        <v>0</v>
      </c>
      <c r="CJ26" s="71">
        <f t="shared" si="65"/>
        <v>0</v>
      </c>
      <c r="CK26" s="71">
        <f>IF(Y25=AR26,Z25,0)</f>
        <v>0</v>
      </c>
      <c r="CL26" s="71">
        <f>IF(Y26=AR26,Z25,0)</f>
        <v>0</v>
      </c>
      <c r="CM26" s="71">
        <f>IF(AK25=AR26,AL25,0)</f>
        <v>0</v>
      </c>
      <c r="CN26" s="71">
        <f>IF(AK26=AR26,AL25,0)</f>
        <v>0</v>
      </c>
      <c r="CO26" s="68" t="s">
        <v>14</v>
      </c>
      <c r="CP26" s="10">
        <f>CR26*$DE$19+CS26*$DF$19+CT26*$DG$19+CU26*$DH$19</f>
        <v>0</v>
      </c>
      <c r="CQ26" s="10">
        <f>DB19</f>
        <v>0</v>
      </c>
      <c r="CR26" s="10">
        <f t="shared" ref="CR26:CR29" si="66">IF($DD$22=$Z$15,CY19,CT19)</f>
        <v>0</v>
      </c>
      <c r="CS26" s="10">
        <f>IF($DD$22=$Z$14,CX19,CU19)</f>
        <v>0</v>
      </c>
      <c r="CT26" s="10">
        <f>CV19</f>
        <v>0</v>
      </c>
      <c r="CU26" s="10">
        <f t="shared" ref="CU26:CU29" si="67">IF($DD$22=$Z$15,CZ19,CW19)</f>
        <v>0</v>
      </c>
      <c r="CV26" s="10">
        <f>CR19</f>
        <v>0</v>
      </c>
      <c r="CW26" s="10">
        <f>CS19</f>
        <v>0</v>
      </c>
      <c r="CX26" s="10">
        <f>CP19</f>
        <v>0</v>
      </c>
      <c r="CY26" s="10">
        <f>CQ19</f>
        <v>0</v>
      </c>
      <c r="CZ26" s="87">
        <f t="shared" ref="CZ26:CZ29" si="68">IF(CQ26=0,0,IF(ISERR(CV26/CW26),"MAX",CV26/CW26))</f>
        <v>0</v>
      </c>
      <c r="DA26" s="88"/>
      <c r="DB26" s="87">
        <f t="shared" ref="DB26:DB29" si="69">IF(CQ26=0,0,IF(ISERR(CX26/CY26),"MAX",CX26/CY26))</f>
        <v>0</v>
      </c>
      <c r="DC26" s="88"/>
    </row>
    <row r="27" spans="1:335" x14ac:dyDescent="0.3">
      <c r="AR27" s="5" t="s">
        <v>27</v>
      </c>
      <c r="AS27" s="5">
        <f>IF(Y25=AR27,SUM(E25:G25),0)</f>
        <v>0</v>
      </c>
      <c r="AT27" s="5">
        <f>IF(Y25=AR27,SUM(E26:G26),0)</f>
        <v>0</v>
      </c>
      <c r="AU27" s="5">
        <f>IF(Y26=AR27,SUM(E26:G26),0)</f>
        <v>0</v>
      </c>
      <c r="AV27" s="5">
        <f>IF(Y26=AR27,SUM(E25:G25),0)</f>
        <v>0</v>
      </c>
      <c r="AW27" s="5">
        <f>IF(AK25=AR27,SUM(R25:T25),0)</f>
        <v>0</v>
      </c>
      <c r="AX27" s="5">
        <f>IF(AK25=AR27,SUM(R26:T26),0)</f>
        <v>0</v>
      </c>
      <c r="AY27" s="5">
        <f>IF(AK26=AR27,SUM(R26:T26),0)</f>
        <v>0</v>
      </c>
      <c r="AZ27" s="71">
        <f>IF(AK26=AR27,SUM(R25:T25),0)</f>
        <v>0</v>
      </c>
      <c r="BA27" s="71">
        <f>IF(Y25=AR27,AD25,0)</f>
        <v>0</v>
      </c>
      <c r="BB27" s="71">
        <f>IF(Y25=AR27,AD26,0)</f>
        <v>0</v>
      </c>
      <c r="BC27" s="71">
        <f>IF(Y26=AR27,AD26,0)</f>
        <v>0</v>
      </c>
      <c r="BD27" s="71">
        <f>IF(Y26=AR27,AD25,0)</f>
        <v>0</v>
      </c>
      <c r="BE27" s="71">
        <f>IF(AK25=AR27,AP25,0)</f>
        <v>0</v>
      </c>
      <c r="BF27" s="71">
        <f>IF(AK25=AR27,AP26,0)</f>
        <v>0</v>
      </c>
      <c r="BG27" s="71">
        <f>IF(AK26=AR27,AP26,0)</f>
        <v>0</v>
      </c>
      <c r="BH27" s="71">
        <f>IF(AK26=AR27,AP25,0)</f>
        <v>0</v>
      </c>
      <c r="BI27" s="71">
        <f t="shared" si="42"/>
        <v>0</v>
      </c>
      <c r="BJ27" s="71">
        <f t="shared" si="43"/>
        <v>0</v>
      </c>
      <c r="BK27" s="71">
        <f t="shared" si="44"/>
        <v>0</v>
      </c>
      <c r="BL27" s="71">
        <f t="shared" si="45"/>
        <v>0</v>
      </c>
      <c r="BM27" s="71">
        <f t="shared" si="46"/>
        <v>0</v>
      </c>
      <c r="BN27" s="71">
        <f t="shared" si="47"/>
        <v>0</v>
      </c>
      <c r="BO27" s="71">
        <f t="shared" si="48"/>
        <v>0</v>
      </c>
      <c r="BP27" s="71">
        <f t="shared" si="49"/>
        <v>0</v>
      </c>
      <c r="BQ27" s="71">
        <f t="shared" si="50"/>
        <v>0</v>
      </c>
      <c r="BR27" s="71">
        <f t="shared" si="51"/>
        <v>0</v>
      </c>
      <c r="BS27" s="71">
        <f t="shared" si="52"/>
        <v>0</v>
      </c>
      <c r="BT27" s="71">
        <f t="shared" si="53"/>
        <v>0</v>
      </c>
      <c r="BU27" s="71">
        <f>IF(AND(BA27=0,BB27=2),1,0)</f>
        <v>0</v>
      </c>
      <c r="BV27" s="71">
        <f>IF(AND(BC27=0,BD27=2),1,0)</f>
        <v>0</v>
      </c>
      <c r="BW27" s="71">
        <f>IF(AND(BE27=0,BF27=2),1,0)</f>
        <v>0</v>
      </c>
      <c r="BX27" s="71">
        <f>IF(AND(BG27=0,BH27=2),1,0)</f>
        <v>0</v>
      </c>
      <c r="BY27" s="71">
        <f t="shared" si="54"/>
        <v>0</v>
      </c>
      <c r="BZ27" s="71">
        <f t="shared" si="55"/>
        <v>0</v>
      </c>
      <c r="CA27" s="71">
        <f t="shared" si="56"/>
        <v>0</v>
      </c>
      <c r="CB27" s="71">
        <f t="shared" si="57"/>
        <v>0</v>
      </c>
      <c r="CC27" s="71">
        <f t="shared" si="58"/>
        <v>0</v>
      </c>
      <c r="CD27" s="71">
        <f t="shared" si="59"/>
        <v>0</v>
      </c>
      <c r="CE27" s="71">
        <f t="shared" si="60"/>
        <v>0</v>
      </c>
      <c r="CF27" s="71">
        <f t="shared" si="61"/>
        <v>0</v>
      </c>
      <c r="CG27" s="71">
        <f t="shared" si="62"/>
        <v>0</v>
      </c>
      <c r="CH27" s="71">
        <f t="shared" si="63"/>
        <v>0</v>
      </c>
      <c r="CI27" s="71">
        <f t="shared" si="64"/>
        <v>0</v>
      </c>
      <c r="CJ27" s="71">
        <f t="shared" si="65"/>
        <v>0</v>
      </c>
      <c r="CK27" s="71">
        <f>IF(Y25=AR27,Z25,0)</f>
        <v>0</v>
      </c>
      <c r="CL27" s="71">
        <f>IF(Y26=AR27,Z25,0)</f>
        <v>0</v>
      </c>
      <c r="CM27" s="71">
        <f>IF(AK25=AR27,AL25,0)</f>
        <v>0</v>
      </c>
      <c r="CN27" s="71">
        <f>IF(AK26=AR27,AL25,0)</f>
        <v>0</v>
      </c>
      <c r="CO27" s="68" t="s">
        <v>15</v>
      </c>
      <c r="CP27" s="10">
        <f>CR27*$DE$19+CS27*$DF$19+CT27*$DG$19+CU27*$DH$19</f>
        <v>0</v>
      </c>
      <c r="CQ27" s="10">
        <f>DB20</f>
        <v>0</v>
      </c>
      <c r="CR27" s="10">
        <f t="shared" si="66"/>
        <v>0</v>
      </c>
      <c r="CS27" s="10">
        <f>IF($DD$22=$Z$14,CX20,CU20)</f>
        <v>0</v>
      </c>
      <c r="CT27" s="10">
        <f>CV20</f>
        <v>0</v>
      </c>
      <c r="CU27" s="10">
        <f t="shared" si="67"/>
        <v>0</v>
      </c>
      <c r="CV27" s="10">
        <f>CR20</f>
        <v>0</v>
      </c>
      <c r="CW27" s="10">
        <f>CS20</f>
        <v>0</v>
      </c>
      <c r="CX27" s="10">
        <f>CP20</f>
        <v>0</v>
      </c>
      <c r="CY27" s="10">
        <f>CQ20</f>
        <v>0</v>
      </c>
      <c r="CZ27" s="87">
        <f t="shared" si="68"/>
        <v>0</v>
      </c>
      <c r="DA27" s="88"/>
      <c r="DB27" s="87">
        <f t="shared" si="69"/>
        <v>0</v>
      </c>
      <c r="DC27" s="88"/>
    </row>
    <row r="28" spans="1:335" ht="12.05" customHeight="1" x14ac:dyDescent="0.3">
      <c r="A28" s="62" t="s">
        <v>69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AE28" s="65" t="s">
        <v>70</v>
      </c>
      <c r="AF28" s="65"/>
      <c r="AG28" s="65"/>
      <c r="AH28" s="65"/>
      <c r="AI28" s="65"/>
      <c r="AJ28" s="65"/>
      <c r="AR28" s="58" t="s">
        <v>5</v>
      </c>
      <c r="AS28" s="58">
        <f>IF(Y30=AR28,SUM(E30:G30),0)</f>
        <v>0</v>
      </c>
      <c r="AT28" s="58">
        <f>IF(Y30=AR28,SUM(E31:G31),0)</f>
        <v>0</v>
      </c>
      <c r="AU28" s="58">
        <f>IF(Y31=AR28,SUM(E31:G31),0)</f>
        <v>0</v>
      </c>
      <c r="AV28" s="58">
        <f>IF(Y31=AR28,SUM(E30:G30),0)</f>
        <v>0</v>
      </c>
      <c r="AW28" s="58">
        <f>IF(AK30=AR28,SUM(R30:T30),0)</f>
        <v>0</v>
      </c>
      <c r="AX28" s="58">
        <f>IF(AK30=AR28,SUM(R31:T31),0)</f>
        <v>0</v>
      </c>
      <c r="AY28" s="58">
        <f>IF(AK31=AR28,SUM(R31:T31),0)</f>
        <v>0</v>
      </c>
      <c r="AZ28" s="58">
        <f>IF(AK31=AR28,SUM(R30:T30),0)</f>
        <v>0</v>
      </c>
      <c r="BA28" s="58">
        <f>IF(Y30=AR28,AD30,0)</f>
        <v>0</v>
      </c>
      <c r="BB28" s="58">
        <f>IF(Y30=AR28,AD31,0)</f>
        <v>0</v>
      </c>
      <c r="BC28" s="58">
        <f>IF(Y31=AR28,AD31,0)</f>
        <v>0</v>
      </c>
      <c r="BD28" s="58">
        <f>IF(Y31=AR28,AD30,0)</f>
        <v>0</v>
      </c>
      <c r="BE28" s="58">
        <f>IF(AK30=AR28,AP30,0)</f>
        <v>0</v>
      </c>
      <c r="BF28" s="58">
        <f>IF(AK30=AR28,AP31,0)</f>
        <v>0</v>
      </c>
      <c r="BG28" s="58">
        <f>IF(AK31=AR28,AP31,0)</f>
        <v>0</v>
      </c>
      <c r="BH28" s="58">
        <f>IF(AK31=AR28,AP30,0)</f>
        <v>0</v>
      </c>
      <c r="BI28" s="58">
        <f>IF(AND(BA28=2,BB28=0),1,0)</f>
        <v>0</v>
      </c>
      <c r="BJ28" s="58">
        <f>IF(AND(BC28=2,BD28=0),1,0)</f>
        <v>0</v>
      </c>
      <c r="BK28" s="58">
        <f>IF(AND(BE28=2,BF28=0),1,0)</f>
        <v>0</v>
      </c>
      <c r="BL28" s="58">
        <f>IF(AND(BG28=2,BH28=0),1,0)</f>
        <v>0</v>
      </c>
      <c r="BM28" s="58">
        <f>IF(AND(BA28=2,BB28=1),1,0)</f>
        <v>0</v>
      </c>
      <c r="BN28" s="58">
        <f>IF(AND(BC28=2,BD28=1),1,0)</f>
        <v>0</v>
      </c>
      <c r="BO28" s="58">
        <f>IF(AND(BE28=2,BF28=1),1,0)</f>
        <v>0</v>
      </c>
      <c r="BP28" s="58">
        <f>IF(AND(BG28=2,BH28=1),1,0)</f>
        <v>0</v>
      </c>
      <c r="BQ28" s="58">
        <f>IF(AND(BA28=1,BB28=2),1,0)</f>
        <v>0</v>
      </c>
      <c r="BR28" s="58">
        <f>IF(AND(BC28=1,BD28=2),1,0)</f>
        <v>0</v>
      </c>
      <c r="BS28" s="58">
        <f>IF(AND(BE28=1,BF28=2),1,0)</f>
        <v>0</v>
      </c>
      <c r="BT28" s="58">
        <f>IF(AND(BG28=1,BH28=2),1,0)</f>
        <v>0</v>
      </c>
      <c r="BU28" s="58">
        <f>IF(AND(BA28=0,BB28=2),1,0)</f>
        <v>0</v>
      </c>
      <c r="BV28" s="58">
        <f>IF(AND(BC28=0,BD28=2),1,0)</f>
        <v>0</v>
      </c>
      <c r="BW28" s="58">
        <f>IF(AND(BE28=0,BF28=2),1,0)</f>
        <v>0</v>
      </c>
      <c r="BX28" s="58">
        <f>IF(AND(BG28=0,BH28=2),1,0)</f>
        <v>0</v>
      </c>
      <c r="BY28" s="58">
        <f>IF(AND(BA28=1,BB28=1),1,0)</f>
        <v>0</v>
      </c>
      <c r="BZ28" s="58">
        <f>IF(AND(BC28=1,BD28=1),1,0)</f>
        <v>0</v>
      </c>
      <c r="CA28" s="58">
        <f>IF(AND(BE28=1,BF28=1),1,0)</f>
        <v>0</v>
      </c>
      <c r="CB28" s="58">
        <f>IF(AND(BG28=1,BH28=1),1,0)</f>
        <v>0</v>
      </c>
      <c r="CC28" s="58">
        <f>IF(AND(BA28=1,BB28=0),1,0)</f>
        <v>0</v>
      </c>
      <c r="CD28" s="58">
        <f>IF(AND(BC28=1,BD28=0),1,0)</f>
        <v>0</v>
      </c>
      <c r="CE28" s="58">
        <f>IF(AND(BE28=1,BF28=0),1,0)</f>
        <v>0</v>
      </c>
      <c r="CF28" s="58">
        <f>IF(AND(BG28=1,BH28=0),1,0)</f>
        <v>0</v>
      </c>
      <c r="CG28" s="58">
        <f>IF(AND(BA28=0,BB28=1),1,0)</f>
        <v>0</v>
      </c>
      <c r="CH28" s="58">
        <f>IF(AND(BC28=0,BD28=1),1,0)</f>
        <v>0</v>
      </c>
      <c r="CI28" s="58">
        <f>IF(AND(BE28=0,BF28=1),1,0)</f>
        <v>0</v>
      </c>
      <c r="CJ28" s="58">
        <f>IF(AND(BG28=0,BH28=1),1,0)</f>
        <v>0</v>
      </c>
      <c r="CK28" s="58">
        <f>IF(Y30=AR28,Z30,0)</f>
        <v>0</v>
      </c>
      <c r="CL28" s="58">
        <f>IF(Y31=AR28,Z30,0)</f>
        <v>0</v>
      </c>
      <c r="CM28" s="58">
        <f>IF(AK30=AR28,AL30,0)</f>
        <v>0</v>
      </c>
      <c r="CN28" s="58">
        <f>IF(AK31=AR28,AL30,0)</f>
        <v>0</v>
      </c>
      <c r="CO28" s="68" t="s">
        <v>6</v>
      </c>
      <c r="CP28" s="10">
        <f>CR28*$DE$19+CS28*$DF$19+CT28*$DG$19+CU28*$DH$19</f>
        <v>0</v>
      </c>
      <c r="CQ28" s="10">
        <f>DB21</f>
        <v>0</v>
      </c>
      <c r="CR28" s="10">
        <f t="shared" si="66"/>
        <v>0</v>
      </c>
      <c r="CS28" s="10">
        <f>IF($DD$22=$Z$14,CX21,CU21)</f>
        <v>0</v>
      </c>
      <c r="CT28" s="10">
        <f>CV21</f>
        <v>0</v>
      </c>
      <c r="CU28" s="10">
        <f t="shared" si="67"/>
        <v>0</v>
      </c>
      <c r="CV28" s="10">
        <f>CR21</f>
        <v>0</v>
      </c>
      <c r="CW28" s="10">
        <f>CS21</f>
        <v>0</v>
      </c>
      <c r="CX28" s="10">
        <f>CP21</f>
        <v>0</v>
      </c>
      <c r="CY28" s="10">
        <f>CQ21</f>
        <v>0</v>
      </c>
      <c r="CZ28" s="87">
        <f t="shared" si="68"/>
        <v>0</v>
      </c>
      <c r="DA28" s="88"/>
      <c r="DB28" s="87">
        <f t="shared" si="69"/>
        <v>0</v>
      </c>
      <c r="DC28" s="88"/>
    </row>
    <row r="29" spans="1:335" x14ac:dyDescent="0.3">
      <c r="A29" s="6"/>
      <c r="B29" s="12" t="s">
        <v>16</v>
      </c>
      <c r="C29" s="6"/>
      <c r="D29" s="6"/>
      <c r="E29" s="13" t="s">
        <v>17</v>
      </c>
      <c r="F29" s="13" t="s">
        <v>18</v>
      </c>
      <c r="G29" s="13" t="s">
        <v>19</v>
      </c>
      <c r="H29" s="12"/>
      <c r="I29" s="12"/>
      <c r="J29" s="12"/>
      <c r="K29" s="12"/>
      <c r="L29" s="12"/>
      <c r="M29" s="12"/>
      <c r="N29" s="6"/>
      <c r="O29" s="12" t="s">
        <v>20</v>
      </c>
      <c r="P29" s="6"/>
      <c r="Q29" s="6"/>
      <c r="R29" s="13" t="s">
        <v>17</v>
      </c>
      <c r="S29" s="13" t="s">
        <v>18</v>
      </c>
      <c r="T29" s="13" t="s">
        <v>19</v>
      </c>
      <c r="U29" s="5"/>
      <c r="V29" s="5"/>
      <c r="W29" s="5"/>
      <c r="Z29" s="13" t="s">
        <v>60</v>
      </c>
      <c r="AA29" s="13" t="s">
        <v>61</v>
      </c>
      <c r="AB29" s="13" t="s">
        <v>62</v>
      </c>
      <c r="AC29" s="13" t="s">
        <v>63</v>
      </c>
      <c r="AD29" s="13" t="s">
        <v>64</v>
      </c>
      <c r="AE29" s="57" t="s">
        <v>65</v>
      </c>
      <c r="AF29" s="57"/>
      <c r="AG29" s="51" t="s">
        <v>53</v>
      </c>
      <c r="AH29" s="51"/>
      <c r="AI29" s="50" t="s">
        <v>54</v>
      </c>
      <c r="AJ29" s="50"/>
      <c r="AL29" s="13" t="s">
        <v>60</v>
      </c>
      <c r="AM29" s="13" t="s">
        <v>61</v>
      </c>
      <c r="AN29" s="13" t="s">
        <v>62</v>
      </c>
      <c r="AO29" s="13" t="s">
        <v>63</v>
      </c>
      <c r="AP29" s="13" t="s">
        <v>64</v>
      </c>
      <c r="AR29" s="58" t="s">
        <v>14</v>
      </c>
      <c r="AS29" s="58">
        <f>IF(Y30=AR29,SUM(E30:G30),0)</f>
        <v>0</v>
      </c>
      <c r="AT29" s="58">
        <f>IF(Y30=AR29,SUM(E31:G31),0)</f>
        <v>0</v>
      </c>
      <c r="AU29" s="58">
        <f>IF(Y31=AR29,SUM(E31:G31),0)</f>
        <v>0</v>
      </c>
      <c r="AV29" s="58">
        <f>IF(Y31=AR29,SUM(E30:G30),0)</f>
        <v>0</v>
      </c>
      <c r="AW29" s="58">
        <f>IF(AK30=AR29,SUM(R30:T30),0)</f>
        <v>0</v>
      </c>
      <c r="AX29" s="58">
        <f>IF(AK30=AR29,SUM(R31:T31),0)</f>
        <v>0</v>
      </c>
      <c r="AY29" s="58">
        <f>IF(AK31=AR29,SUM(R31:T31),0)</f>
        <v>0</v>
      </c>
      <c r="AZ29" s="58">
        <f>IF(AK31=AR29,SUM(R30:T30),0)</f>
        <v>0</v>
      </c>
      <c r="BA29" s="58">
        <f>IF(Y30=AR29,AD30,0)</f>
        <v>0</v>
      </c>
      <c r="BB29" s="58">
        <f>IF(Y30=AR29,AD31,0)</f>
        <v>0</v>
      </c>
      <c r="BC29" s="58">
        <f>IF(Y31=AR29,AD31,0)</f>
        <v>0</v>
      </c>
      <c r="BD29" s="58">
        <f>IF(Y31=AR29,AD30,0)</f>
        <v>0</v>
      </c>
      <c r="BE29" s="58">
        <f>IF(AK30=AR29,AP30,0)</f>
        <v>0</v>
      </c>
      <c r="BF29" s="58">
        <f>IF(AK30=AR29,AP31,0)</f>
        <v>0</v>
      </c>
      <c r="BG29" s="58">
        <f>IF(AK31=AR29,AP31,0)</f>
        <v>0</v>
      </c>
      <c r="BH29" s="58">
        <f>IF(AK31=AR29,AP30,0)</f>
        <v>0</v>
      </c>
      <c r="BI29" s="58">
        <f t="shared" ref="BI29:BI32" si="70">IF(AND(BA29=2,BB29=0),1,0)</f>
        <v>0</v>
      </c>
      <c r="BJ29" s="58">
        <f t="shared" ref="BJ29:BJ32" si="71">IF(AND(BC29=2,BD29=0),1,0)</f>
        <v>0</v>
      </c>
      <c r="BK29" s="58">
        <f t="shared" ref="BK29:BK32" si="72">IF(AND(BE29=2,BF29=0),1,0)</f>
        <v>0</v>
      </c>
      <c r="BL29" s="58">
        <f t="shared" ref="BL29:BL32" si="73">IF(AND(BG29=2,BH29=0),1,0)</f>
        <v>0</v>
      </c>
      <c r="BM29" s="58">
        <f t="shared" ref="BM29:BM32" si="74">IF(AND(BA29=2,BB29=1),1,0)</f>
        <v>0</v>
      </c>
      <c r="BN29" s="58">
        <f t="shared" ref="BN29:BN32" si="75">IF(AND(BC29=2,BD29=1),1,0)</f>
        <v>0</v>
      </c>
      <c r="BO29" s="58">
        <f t="shared" ref="BO29:BO32" si="76">IF(AND(BE29=2,BF29=1),1,0)</f>
        <v>0</v>
      </c>
      <c r="BP29" s="58">
        <f t="shared" ref="BP29:BP32" si="77">IF(AND(BG29=2,BH29=1),1,0)</f>
        <v>0</v>
      </c>
      <c r="BQ29" s="58">
        <f t="shared" ref="BQ29:BQ32" si="78">IF(AND(BA29=1,BB29=2),1,0)</f>
        <v>0</v>
      </c>
      <c r="BR29" s="58">
        <f t="shared" ref="BR29:BR32" si="79">IF(AND(BC29=1,BD29=2),1,0)</f>
        <v>0</v>
      </c>
      <c r="BS29" s="58">
        <f t="shared" ref="BS29:BS32" si="80">IF(AND(BE29=1,BF29=2),1,0)</f>
        <v>0</v>
      </c>
      <c r="BT29" s="58">
        <f t="shared" ref="BT29:BT32" si="81">IF(AND(BG29=1,BH29=2),1,0)</f>
        <v>0</v>
      </c>
      <c r="BU29" s="58">
        <f>IF(AND(BA29=0,BB29=2),1,0)</f>
        <v>0</v>
      </c>
      <c r="BV29" s="58">
        <f>IF(AND(BC29=0,BD29=2),1,0)</f>
        <v>0</v>
      </c>
      <c r="BW29" s="58">
        <f>IF(AND(BE29=0,BF29=2),1,0)</f>
        <v>0</v>
      </c>
      <c r="BX29" s="58">
        <f>IF(AND(BG29=0,BH29=2),1,0)</f>
        <v>0</v>
      </c>
      <c r="BY29" s="58">
        <f t="shared" ref="BY29:BY32" si="82">IF(AND(BA29=1,BB29=1),1,0)</f>
        <v>0</v>
      </c>
      <c r="BZ29" s="58">
        <f t="shared" ref="BZ29:BZ32" si="83">IF(AND(BC29=1,BD29=1),1,0)</f>
        <v>0</v>
      </c>
      <c r="CA29" s="58">
        <f t="shared" ref="CA29:CA32" si="84">IF(AND(BE29=1,BF29=1),1,0)</f>
        <v>0</v>
      </c>
      <c r="CB29" s="58">
        <f t="shared" ref="CB29:CB32" si="85">IF(AND(BG29=1,BH29=1),1,0)</f>
        <v>0</v>
      </c>
      <c r="CC29" s="58">
        <f t="shared" ref="CC29:CC32" si="86">IF(AND(BA29=1,BB29=0),1,0)</f>
        <v>0</v>
      </c>
      <c r="CD29" s="58">
        <f t="shared" ref="CD29:CD32" si="87">IF(AND(BC29=1,BD29=0),1,0)</f>
        <v>0</v>
      </c>
      <c r="CE29" s="58">
        <f t="shared" ref="CE29:CE32" si="88">IF(AND(BE29=1,BF29=0),1,0)</f>
        <v>0</v>
      </c>
      <c r="CF29" s="58">
        <f t="shared" ref="CF29:CF32" si="89">IF(AND(BG29=1,BH29=0),1,0)</f>
        <v>0</v>
      </c>
      <c r="CG29" s="58">
        <f t="shared" ref="CG29:CG32" si="90">IF(AND(BA29=0,BB29=1),1,0)</f>
        <v>0</v>
      </c>
      <c r="CH29" s="58">
        <f t="shared" ref="CH29:CH32" si="91">IF(AND(BC29=0,BD29=1),1,0)</f>
        <v>0</v>
      </c>
      <c r="CI29" s="58">
        <f t="shared" ref="CI29:CI32" si="92">IF(AND(BE29=0,BF29=1),1,0)</f>
        <v>0</v>
      </c>
      <c r="CJ29" s="58">
        <f t="shared" ref="CJ29:CJ32" si="93">IF(AND(BG29=0,BH29=1),1,0)</f>
        <v>0</v>
      </c>
      <c r="CK29" s="58">
        <f>IF(Y30=AR29,Z30,0)</f>
        <v>0</v>
      </c>
      <c r="CL29" s="58">
        <f>IF(Y31=AR29,Z30,0)</f>
        <v>0</v>
      </c>
      <c r="CM29" s="58">
        <f>IF(AK30=AR29,AL30,0)</f>
        <v>0</v>
      </c>
      <c r="CN29" s="58">
        <f>IF(AK31=AR29,AL30,0)</f>
        <v>0</v>
      </c>
      <c r="CO29" s="68" t="s">
        <v>27</v>
      </c>
      <c r="CP29" s="10">
        <f>CR29*$DE$19+CS29*$DF$19+CT29*$DG$19+CU29*$DH$19</f>
        <v>0</v>
      </c>
      <c r="CQ29" s="10">
        <f>DB22</f>
        <v>0</v>
      </c>
      <c r="CR29" s="10">
        <f t="shared" si="66"/>
        <v>0</v>
      </c>
      <c r="CS29" s="10">
        <f>IF($DD$22=$Z$14,CX22,CU22)</f>
        <v>0</v>
      </c>
      <c r="CT29" s="10">
        <f>CV22</f>
        <v>0</v>
      </c>
      <c r="CU29" s="10">
        <f t="shared" si="67"/>
        <v>0</v>
      </c>
      <c r="CV29" s="10">
        <f>CR22</f>
        <v>0</v>
      </c>
      <c r="CW29" s="10">
        <f>CS22</f>
        <v>0</v>
      </c>
      <c r="CX29" s="10">
        <f>CP22</f>
        <v>0</v>
      </c>
      <c r="CY29" s="10">
        <f>CQ22</f>
        <v>0</v>
      </c>
      <c r="CZ29" s="87">
        <f t="shared" si="68"/>
        <v>0</v>
      </c>
      <c r="DA29" s="88"/>
      <c r="DB29" s="87">
        <f t="shared" si="69"/>
        <v>0</v>
      </c>
      <c r="DC29" s="88"/>
    </row>
    <row r="30" spans="1:335" x14ac:dyDescent="0.3">
      <c r="A30" s="28" t="str">
        <f>IF(Poule_de=3,AE30,IF(Poule_de=4,AG30,AI30))</f>
        <v>A</v>
      </c>
      <c r="B30" s="29" t="str">
        <f>IF(A30&lt;&gt;"x",IF(VLOOKUP(A30,Equipes,2,FALSE)&lt;&gt;"",VLOOKUP(A30,Equipes,2,FALSE),""),"")</f>
        <v>AA</v>
      </c>
      <c r="C30" s="30"/>
      <c r="D30" s="31"/>
      <c r="E30" s="20"/>
      <c r="F30" s="21"/>
      <c r="G30" s="21"/>
      <c r="H30" s="56" t="str">
        <f>IF(Z30=1,AD30,"")</f>
        <v/>
      </c>
      <c r="I30" s="7"/>
      <c r="J30" s="7"/>
      <c r="K30" s="7"/>
      <c r="L30" s="7"/>
      <c r="M30" s="7"/>
      <c r="N30" s="28" t="str">
        <f>IF(Poule_de=3,AE31,IF(Poule_de=4,AG31,AI31))</f>
        <v>B</v>
      </c>
      <c r="O30" s="29" t="str">
        <f>IF(N30&lt;&gt;"x",IF(VLOOKUP(N30,Equipes,2,FALSE)&lt;&gt;"",VLOOKUP(N30,Equipes,2,FALSE),""),"")</f>
        <v>BB</v>
      </c>
      <c r="P30" s="30"/>
      <c r="Q30" s="31"/>
      <c r="R30" s="20"/>
      <c r="S30" s="21"/>
      <c r="T30" s="21"/>
      <c r="U30" s="56" t="str">
        <f>IF(AL30=1,AP30,"")</f>
        <v/>
      </c>
      <c r="V30" s="5"/>
      <c r="W30" s="5"/>
      <c r="Y30" s="55" t="str">
        <f>A30</f>
        <v>A</v>
      </c>
      <c r="Z30" s="52">
        <f>IF(SUM(E30:G31)&gt;0,1,0)</f>
        <v>0</v>
      </c>
      <c r="AA30" s="52">
        <f>IF(Z30=1,IF(E30&gt;E31,1,0),0)</f>
        <v>0</v>
      </c>
      <c r="AB30" s="52">
        <f>IF(Z30=1,IF(F30&gt;F31,1,0),0)</f>
        <v>0</v>
      </c>
      <c r="AC30" s="52">
        <f>IF(Z30=1,IF(G30&gt;G31,1,0),0)</f>
        <v>0</v>
      </c>
      <c r="AD30" s="52">
        <f>SUM(AA30:AC30)</f>
        <v>0</v>
      </c>
      <c r="AE30" s="43" t="s">
        <v>5</v>
      </c>
      <c r="AF30" s="44" t="s">
        <v>14</v>
      </c>
      <c r="AG30" s="43" t="s">
        <v>6</v>
      </c>
      <c r="AH30" s="44" t="s">
        <v>15</v>
      </c>
      <c r="AI30" s="43" t="s">
        <v>5</v>
      </c>
      <c r="AJ30" s="44" t="s">
        <v>6</v>
      </c>
      <c r="AK30" s="55" t="str">
        <f>N30</f>
        <v>B</v>
      </c>
      <c r="AL30" s="52">
        <f>IF(SUM(R30:T31)&gt;0,1,0)</f>
        <v>0</v>
      </c>
      <c r="AM30" s="52">
        <f>IF(AL30=1,IF(R30&gt;R31,1,0),0)</f>
        <v>0</v>
      </c>
      <c r="AN30" s="52">
        <f>IF(AL30=1,IF(S30&gt;S31,1,0),0)</f>
        <v>0</v>
      </c>
      <c r="AO30" s="52">
        <f>IF(AL30=1,IF(T30&gt;T31,1,0),0)</f>
        <v>0</v>
      </c>
      <c r="AP30" s="52">
        <f>SUM(AM30:AO30)</f>
        <v>0</v>
      </c>
      <c r="AR30" s="58" t="s">
        <v>15</v>
      </c>
      <c r="AS30" s="58">
        <f>IF(Y30=AR30,SUM(E30:G30),0)</f>
        <v>0</v>
      </c>
      <c r="AT30" s="58">
        <f>IF(Y30=AR30,SUM(E31:G31),0)</f>
        <v>0</v>
      </c>
      <c r="AU30" s="58">
        <f>IF(Y31=AR30,SUM(E31:G31),0)</f>
        <v>0</v>
      </c>
      <c r="AV30" s="58">
        <f>IF(Y31=AR30,SUM(E30:G30),0)</f>
        <v>0</v>
      </c>
      <c r="AW30" s="58">
        <f>IF(AK30=AR30,SUM(R30:T30),0)</f>
        <v>0</v>
      </c>
      <c r="AX30" s="58">
        <f>IF(AK30=AR30,SUM(R31:T31),0)</f>
        <v>0</v>
      </c>
      <c r="AY30" s="58">
        <f>IF(AK31=AR30,SUM(R31:T31),0)</f>
        <v>0</v>
      </c>
      <c r="AZ30" s="58">
        <f>IF(AK31=AR30,SUM(R30:T30),0)</f>
        <v>0</v>
      </c>
      <c r="BA30" s="58">
        <f>IF(Y30=AR30,AD30,0)</f>
        <v>0</v>
      </c>
      <c r="BB30" s="58">
        <f>IF(Y30=AR30,AD31,0)</f>
        <v>0</v>
      </c>
      <c r="BC30" s="58">
        <f>IF(Y31=AR30,AD31,0)</f>
        <v>0</v>
      </c>
      <c r="BD30" s="58">
        <f>IF(Y31=AR30,AD30,0)</f>
        <v>0</v>
      </c>
      <c r="BE30" s="58">
        <f>IF(AK30=AR30,AP30,0)</f>
        <v>0</v>
      </c>
      <c r="BF30" s="58">
        <f>IF(AK30=AR30,AP31,0)</f>
        <v>0</v>
      </c>
      <c r="BG30" s="58">
        <f>IF(AK31=AR30,AP31,0)</f>
        <v>0</v>
      </c>
      <c r="BH30" s="58">
        <f>IF(AK31=AR30,AP30,0)</f>
        <v>0</v>
      </c>
      <c r="BI30" s="58">
        <f t="shared" si="70"/>
        <v>0</v>
      </c>
      <c r="BJ30" s="58">
        <f t="shared" si="71"/>
        <v>0</v>
      </c>
      <c r="BK30" s="58">
        <f t="shared" si="72"/>
        <v>0</v>
      </c>
      <c r="BL30" s="58">
        <f t="shared" si="73"/>
        <v>0</v>
      </c>
      <c r="BM30" s="58">
        <f t="shared" si="74"/>
        <v>0</v>
      </c>
      <c r="BN30" s="58">
        <f t="shared" si="75"/>
        <v>0</v>
      </c>
      <c r="BO30" s="58">
        <f t="shared" si="76"/>
        <v>0</v>
      </c>
      <c r="BP30" s="58">
        <f t="shared" si="77"/>
        <v>0</v>
      </c>
      <c r="BQ30" s="58">
        <f t="shared" si="78"/>
        <v>0</v>
      </c>
      <c r="BR30" s="58">
        <f t="shared" si="79"/>
        <v>0</v>
      </c>
      <c r="BS30" s="58">
        <f t="shared" si="80"/>
        <v>0</v>
      </c>
      <c r="BT30" s="58">
        <f t="shared" si="81"/>
        <v>0</v>
      </c>
      <c r="BU30" s="58">
        <f>IF(AND(BA30=0,BB30=2),1,0)</f>
        <v>0</v>
      </c>
      <c r="BV30" s="58">
        <f>IF(AND(BC30=0,BD30=2),1,0)</f>
        <v>0</v>
      </c>
      <c r="BW30" s="58">
        <f>IF(AND(BE30=0,BF30=2),1,0)</f>
        <v>0</v>
      </c>
      <c r="BX30" s="58">
        <f>IF(AND(BG30=0,BH30=2),1,0)</f>
        <v>0</v>
      </c>
      <c r="BY30" s="58">
        <f t="shared" si="82"/>
        <v>0</v>
      </c>
      <c r="BZ30" s="58">
        <f t="shared" si="83"/>
        <v>0</v>
      </c>
      <c r="CA30" s="58">
        <f t="shared" si="84"/>
        <v>0</v>
      </c>
      <c r="CB30" s="58">
        <f t="shared" si="85"/>
        <v>0</v>
      </c>
      <c r="CC30" s="58">
        <f t="shared" si="86"/>
        <v>0</v>
      </c>
      <c r="CD30" s="58">
        <f t="shared" si="87"/>
        <v>0</v>
      </c>
      <c r="CE30" s="58">
        <f t="shared" si="88"/>
        <v>0</v>
      </c>
      <c r="CF30" s="58">
        <f t="shared" si="89"/>
        <v>0</v>
      </c>
      <c r="CG30" s="58">
        <f t="shared" si="90"/>
        <v>0</v>
      </c>
      <c r="CH30" s="58">
        <f t="shared" si="91"/>
        <v>0</v>
      </c>
      <c r="CI30" s="58">
        <f t="shared" si="92"/>
        <v>0</v>
      </c>
      <c r="CJ30" s="58">
        <f t="shared" si="93"/>
        <v>0</v>
      </c>
      <c r="CK30" s="58">
        <f>IF(Y30=AR30,Z30,0)</f>
        <v>0</v>
      </c>
      <c r="CL30" s="58">
        <f>IF(Y31=AR30,Z30,0)</f>
        <v>0</v>
      </c>
      <c r="CM30" s="58">
        <f>IF(AK30=AR30,AL30,0)</f>
        <v>0</v>
      </c>
      <c r="CN30" s="58">
        <f>IF(AK31=AR30,AL30,0)</f>
        <v>0</v>
      </c>
      <c r="CO30" s="96" t="s">
        <v>112</v>
      </c>
    </row>
    <row r="31" spans="1:335" x14ac:dyDescent="0.3">
      <c r="A31" s="28" t="str">
        <f>IF(Poule_de=3,AF30,IF(Poule_de=4,AH30,AJ30))</f>
        <v>D</v>
      </c>
      <c r="B31" s="29" t="str">
        <f>IF(A30&lt;&gt;"x",IF(VLOOKUP(A31,Equipes,2,FALSE)&lt;&gt;"",VLOOKUP(A31,Equipes,2,FALSE),""),"")</f>
        <v>DD</v>
      </c>
      <c r="C31" s="30"/>
      <c r="D31" s="31"/>
      <c r="E31" s="20"/>
      <c r="F31" s="21"/>
      <c r="G31" s="21"/>
      <c r="H31" s="56" t="str">
        <f>IF(Z30=1,AD31,"")</f>
        <v/>
      </c>
      <c r="I31" s="7"/>
      <c r="J31" s="7"/>
      <c r="K31" s="7"/>
      <c r="L31" s="7"/>
      <c r="M31" s="7"/>
      <c r="N31" s="28" t="str">
        <f>IF(Poule_de=3,AF31,IF(Poule_de=4,AH31,AJ31))</f>
        <v>C</v>
      </c>
      <c r="O31" s="29" t="str">
        <f>IF(N30&lt;&gt;"x",IF(VLOOKUP(N31,Equipes,2,FALSE)&lt;&gt;"",VLOOKUP(N31,Equipes,2,FALSE),""),"")</f>
        <v>CC</v>
      </c>
      <c r="P31" s="30"/>
      <c r="Q31" s="31"/>
      <c r="R31" s="20"/>
      <c r="S31" s="21"/>
      <c r="T31" s="21"/>
      <c r="U31" s="56" t="str">
        <f>IF(AL30=1,AP31,"")</f>
        <v/>
      </c>
      <c r="V31" s="5"/>
      <c r="W31" s="5"/>
      <c r="Y31" s="55" t="str">
        <f>A31</f>
        <v>D</v>
      </c>
      <c r="Z31" s="53"/>
      <c r="AA31" s="52">
        <f>IF(Z30=1,IF(E31&gt;E30,1,0),0)</f>
        <v>0</v>
      </c>
      <c r="AB31" s="52">
        <f>IF(Z30=1,IF(F31&gt;F30,1,0),0)</f>
        <v>0</v>
      </c>
      <c r="AC31" s="52">
        <f>IF(Z30=1,IF(G31&gt;G30,1,0),0)</f>
        <v>0</v>
      </c>
      <c r="AD31" s="52">
        <f>SUM(AA31:AC31)</f>
        <v>0</v>
      </c>
      <c r="AE31" s="43" t="s">
        <v>66</v>
      </c>
      <c r="AF31" s="44" t="s">
        <v>66</v>
      </c>
      <c r="AG31" s="43" t="s">
        <v>5</v>
      </c>
      <c r="AH31" s="44" t="s">
        <v>14</v>
      </c>
      <c r="AI31" s="43" t="s">
        <v>14</v>
      </c>
      <c r="AJ31" s="44" t="s">
        <v>15</v>
      </c>
      <c r="AK31" s="55" t="str">
        <f>N31</f>
        <v>C</v>
      </c>
      <c r="AL31" s="53"/>
      <c r="AM31" s="52">
        <f>IF(AL30=1,IF(R31&gt;R30,1,0),0)</f>
        <v>0</v>
      </c>
      <c r="AN31" s="52">
        <f>IF(AL30=1,IF(S31&gt;S30,1,0),0)</f>
        <v>0</v>
      </c>
      <c r="AO31" s="52">
        <f>IF(AL30=1,IF(T31&gt;T30,1,0),0)</f>
        <v>0</v>
      </c>
      <c r="AP31" s="52">
        <f>SUM(AM31:AO31)</f>
        <v>0</v>
      </c>
      <c r="AR31" s="58" t="s">
        <v>6</v>
      </c>
      <c r="AS31" s="58">
        <f>IF(Y30=AR31,SUM(E30:G30),0)</f>
        <v>0</v>
      </c>
      <c r="AT31" s="58">
        <f>IF(Y30=AR31,SUM(E31:G31),0)</f>
        <v>0</v>
      </c>
      <c r="AU31" s="58">
        <f>IF(Y31=AR31,SUM(E31:G31),0)</f>
        <v>0</v>
      </c>
      <c r="AV31" s="58">
        <f>IF(Y31=AR31,SUM(E30:G30),0)</f>
        <v>0</v>
      </c>
      <c r="AW31" s="58">
        <f>IF(AK30=AR31,SUM(R30:T30),0)</f>
        <v>0</v>
      </c>
      <c r="AX31" s="58">
        <f>IF(AK30=AR31,SUM(R31:T31),0)</f>
        <v>0</v>
      </c>
      <c r="AY31" s="58">
        <f>IF(AK31=AR31,SUM(R31:T31),0)</f>
        <v>0</v>
      </c>
      <c r="AZ31" s="58">
        <f>IF(AK31=AR31,SUM(R30:T30),0)</f>
        <v>0</v>
      </c>
      <c r="BA31" s="58">
        <f>IF(Y30=AR31,AD30,0)</f>
        <v>0</v>
      </c>
      <c r="BB31" s="58">
        <f>IF(Y30=AR31,AD31,0)</f>
        <v>0</v>
      </c>
      <c r="BC31" s="58">
        <f>IF(Y31=AR31,AD31,0)</f>
        <v>0</v>
      </c>
      <c r="BD31" s="58">
        <f>IF(Y31=AR31,AD30,0)</f>
        <v>0</v>
      </c>
      <c r="BE31" s="58">
        <f>IF(AK30=AR31,AP30,0)</f>
        <v>0</v>
      </c>
      <c r="BF31" s="58">
        <f>IF(AK30=AR31,AP31,0)</f>
        <v>0</v>
      </c>
      <c r="BG31" s="58">
        <f>IF(AK31=AR31,AP31,0)</f>
        <v>0</v>
      </c>
      <c r="BH31" s="58">
        <f>IF(AK31=AR31,AP30,0)</f>
        <v>0</v>
      </c>
      <c r="BI31" s="58">
        <f t="shared" si="70"/>
        <v>0</v>
      </c>
      <c r="BJ31" s="58">
        <f t="shared" si="71"/>
        <v>0</v>
      </c>
      <c r="BK31" s="58">
        <f t="shared" si="72"/>
        <v>0</v>
      </c>
      <c r="BL31" s="58">
        <f t="shared" si="73"/>
        <v>0</v>
      </c>
      <c r="BM31" s="58">
        <f t="shared" si="74"/>
        <v>0</v>
      </c>
      <c r="BN31" s="58">
        <f t="shared" si="75"/>
        <v>0</v>
      </c>
      <c r="BO31" s="58">
        <f t="shared" si="76"/>
        <v>0</v>
      </c>
      <c r="BP31" s="58">
        <f t="shared" si="77"/>
        <v>0</v>
      </c>
      <c r="BQ31" s="58">
        <f t="shared" si="78"/>
        <v>0</v>
      </c>
      <c r="BR31" s="58">
        <f t="shared" si="79"/>
        <v>0</v>
      </c>
      <c r="BS31" s="58">
        <f t="shared" si="80"/>
        <v>0</v>
      </c>
      <c r="BT31" s="58">
        <f t="shared" si="81"/>
        <v>0</v>
      </c>
      <c r="BU31" s="58">
        <f>IF(AND(BA31=0,BB31=2),1,0)</f>
        <v>0</v>
      </c>
      <c r="BV31" s="58">
        <f>IF(AND(BC31=0,BD31=2),1,0)</f>
        <v>0</v>
      </c>
      <c r="BW31" s="58">
        <f>IF(AND(BE31=0,BF31=2),1,0)</f>
        <v>0</v>
      </c>
      <c r="BX31" s="58">
        <f>IF(AND(BG31=0,BH31=2),1,0)</f>
        <v>0</v>
      </c>
      <c r="BY31" s="58">
        <f t="shared" si="82"/>
        <v>0</v>
      </c>
      <c r="BZ31" s="58">
        <f t="shared" si="83"/>
        <v>0</v>
      </c>
      <c r="CA31" s="58">
        <f t="shared" si="84"/>
        <v>0</v>
      </c>
      <c r="CB31" s="58">
        <f t="shared" si="85"/>
        <v>0</v>
      </c>
      <c r="CC31" s="58">
        <f t="shared" si="86"/>
        <v>0</v>
      </c>
      <c r="CD31" s="58">
        <f t="shared" si="87"/>
        <v>0</v>
      </c>
      <c r="CE31" s="58">
        <f t="shared" si="88"/>
        <v>0</v>
      </c>
      <c r="CF31" s="58">
        <f t="shared" si="89"/>
        <v>0</v>
      </c>
      <c r="CG31" s="58">
        <f t="shared" si="90"/>
        <v>0</v>
      </c>
      <c r="CH31" s="58">
        <f t="shared" si="91"/>
        <v>0</v>
      </c>
      <c r="CI31" s="58">
        <f t="shared" si="92"/>
        <v>0</v>
      </c>
      <c r="CJ31" s="58">
        <f t="shared" si="93"/>
        <v>0</v>
      </c>
      <c r="CK31" s="58">
        <f>IF(Y30=AR31,Z30,0)</f>
        <v>0</v>
      </c>
      <c r="CL31" s="58">
        <f>IF(Y31=AR31,Z30,0)</f>
        <v>0</v>
      </c>
      <c r="CM31" s="58">
        <f>IF(AK30=AR31,AL30,0)</f>
        <v>0</v>
      </c>
      <c r="CN31" s="58">
        <f>IF(AK31=AR31,AL30,0)</f>
        <v>0</v>
      </c>
      <c r="CO31" s="90"/>
      <c r="CP31" s="93" t="s">
        <v>11</v>
      </c>
      <c r="CQ31" s="54" t="s">
        <v>22</v>
      </c>
      <c r="CR31" s="94" t="str">
        <f>CR24</f>
        <v>2/0</v>
      </c>
      <c r="CS31" s="94" t="str">
        <f t="shared" ref="CS31:CU31" si="94">CS24</f>
        <v>2/1</v>
      </c>
      <c r="CT31" s="94" t="str">
        <f t="shared" si="94"/>
        <v>1/2</v>
      </c>
      <c r="CU31" s="94" t="str">
        <f t="shared" si="94"/>
        <v>0/2</v>
      </c>
      <c r="CV31" s="54" t="s">
        <v>7</v>
      </c>
      <c r="CW31" s="54" t="s">
        <v>8</v>
      </c>
      <c r="CX31" s="54" t="s">
        <v>9</v>
      </c>
      <c r="CY31" s="54" t="s">
        <v>10</v>
      </c>
      <c r="CZ31" s="95" t="s">
        <v>12</v>
      </c>
      <c r="DA31" s="90"/>
      <c r="DB31" s="95" t="s">
        <v>13</v>
      </c>
      <c r="DC31" s="90"/>
    </row>
    <row r="32" spans="1:335" x14ac:dyDescent="0.3">
      <c r="AR32" s="58" t="s">
        <v>27</v>
      </c>
      <c r="AS32" s="58">
        <f>IF(Y30=AR32,SUM(E30:G30),0)</f>
        <v>0</v>
      </c>
      <c r="AT32" s="58">
        <f>IF(Y30=AR32,SUM(E31:G31),0)</f>
        <v>0</v>
      </c>
      <c r="AU32" s="58">
        <f>IF(Y31=AR32,SUM(E31:G31),0)</f>
        <v>0</v>
      </c>
      <c r="AV32" s="58">
        <f>IF(Y31=AR32,SUM(E30:G30),0)</f>
        <v>0</v>
      </c>
      <c r="AW32" s="58">
        <f>IF(AK30=AR32,SUM(R30:T30),0)</f>
        <v>0</v>
      </c>
      <c r="AX32" s="58">
        <f>IF(AK30=AR32,SUM(R31:T31),0)</f>
        <v>0</v>
      </c>
      <c r="AY32" s="58">
        <f>IF(AK31=AR32,SUM(R31:T31),0)</f>
        <v>0</v>
      </c>
      <c r="AZ32" s="58">
        <f>IF(AK31=AR32,SUM(R30:T30),0)</f>
        <v>0</v>
      </c>
      <c r="BA32" s="58">
        <f>IF(Y30=AR32,AD30,0)</f>
        <v>0</v>
      </c>
      <c r="BB32" s="58">
        <f>IF(Y30=AR32,AD31,0)</f>
        <v>0</v>
      </c>
      <c r="BC32" s="58">
        <f>IF(Y31=AR32,AD31,0)</f>
        <v>0</v>
      </c>
      <c r="BD32" s="58">
        <f>IF(Y31=AR32,AD30,0)</f>
        <v>0</v>
      </c>
      <c r="BE32" s="58">
        <f>IF(AK30=AR32,AP30,0)</f>
        <v>0</v>
      </c>
      <c r="BF32" s="58">
        <f>IF(AK30=AR32,AP31,0)</f>
        <v>0</v>
      </c>
      <c r="BG32" s="58">
        <f>IF(AK31=AR32,AP31,0)</f>
        <v>0</v>
      </c>
      <c r="BH32" s="58">
        <f>IF(AK31=AR32,AP30,0)</f>
        <v>0</v>
      </c>
      <c r="BI32" s="58">
        <f t="shared" si="70"/>
        <v>0</v>
      </c>
      <c r="BJ32" s="58">
        <f t="shared" si="71"/>
        <v>0</v>
      </c>
      <c r="BK32" s="58">
        <f t="shared" si="72"/>
        <v>0</v>
      </c>
      <c r="BL32" s="58">
        <f t="shared" si="73"/>
        <v>0</v>
      </c>
      <c r="BM32" s="58">
        <f t="shared" si="74"/>
        <v>0</v>
      </c>
      <c r="BN32" s="58">
        <f t="shared" si="75"/>
        <v>0</v>
      </c>
      <c r="BO32" s="58">
        <f t="shared" si="76"/>
        <v>0</v>
      </c>
      <c r="BP32" s="58">
        <f t="shared" si="77"/>
        <v>0</v>
      </c>
      <c r="BQ32" s="58">
        <f t="shared" si="78"/>
        <v>0</v>
      </c>
      <c r="BR32" s="58">
        <f t="shared" si="79"/>
        <v>0</v>
      </c>
      <c r="BS32" s="58">
        <f t="shared" si="80"/>
        <v>0</v>
      </c>
      <c r="BT32" s="58">
        <f t="shared" si="81"/>
        <v>0</v>
      </c>
      <c r="BU32" s="58">
        <f>IF(AND(BA32=0,BB32=2),1,0)</f>
        <v>0</v>
      </c>
      <c r="BV32" s="58">
        <f>IF(AND(BC32=0,BD32=2),1,0)</f>
        <v>0</v>
      </c>
      <c r="BW32" s="58">
        <f>IF(AND(BE32=0,BF32=2),1,0)</f>
        <v>0</v>
      </c>
      <c r="BX32" s="58">
        <f>IF(AND(BG32=0,BH32=2),1,0)</f>
        <v>0</v>
      </c>
      <c r="BY32" s="58">
        <f t="shared" si="82"/>
        <v>0</v>
      </c>
      <c r="BZ32" s="58">
        <f t="shared" si="83"/>
        <v>0</v>
      </c>
      <c r="CA32" s="58">
        <f t="shared" si="84"/>
        <v>0</v>
      </c>
      <c r="CB32" s="58">
        <f t="shared" si="85"/>
        <v>0</v>
      </c>
      <c r="CC32" s="58">
        <f t="shared" si="86"/>
        <v>0</v>
      </c>
      <c r="CD32" s="58">
        <f t="shared" si="87"/>
        <v>0</v>
      </c>
      <c r="CE32" s="58">
        <f t="shared" si="88"/>
        <v>0</v>
      </c>
      <c r="CF32" s="58">
        <f t="shared" si="89"/>
        <v>0</v>
      </c>
      <c r="CG32" s="58">
        <f t="shared" si="90"/>
        <v>0</v>
      </c>
      <c r="CH32" s="58">
        <f t="shared" si="91"/>
        <v>0</v>
      </c>
      <c r="CI32" s="58">
        <f t="shared" si="92"/>
        <v>0</v>
      </c>
      <c r="CJ32" s="58">
        <f t="shared" si="93"/>
        <v>0</v>
      </c>
      <c r="CK32" s="58">
        <f>IF(Y30=AR32,Z30,0)</f>
        <v>0</v>
      </c>
      <c r="CL32" s="58">
        <f>IF(Y31=AR32,Z30,0)</f>
        <v>0</v>
      </c>
      <c r="CM32" s="58">
        <f>IF(AK30=AR32,AL30,0)</f>
        <v>0</v>
      </c>
      <c r="CN32" s="58">
        <f>IF(AK31=AR32,AL30,0)</f>
        <v>0</v>
      </c>
      <c r="CO32" s="93" t="str" cm="1">
        <f t="array" ref="CO32:DC36">_xlfn.SORTBY(CO25:DC29,CP25:CP29,-1,CZ25:CZ29,-1,DB25:DB29,-1)</f>
        <v>A</v>
      </c>
      <c r="CP32" s="54">
        <v>0</v>
      </c>
      <c r="CQ32" s="54">
        <v>0</v>
      </c>
      <c r="CR32" s="54">
        <v>0</v>
      </c>
      <c r="CS32" s="54">
        <v>0</v>
      </c>
      <c r="CT32" s="54">
        <v>0</v>
      </c>
      <c r="CU32" s="54">
        <v>0</v>
      </c>
      <c r="CV32" s="54">
        <v>0</v>
      </c>
      <c r="CW32" s="54">
        <v>0</v>
      </c>
      <c r="CX32" s="54">
        <v>0</v>
      </c>
      <c r="CY32" s="54">
        <v>0</v>
      </c>
      <c r="CZ32" s="54">
        <v>0</v>
      </c>
      <c r="DA32" s="54">
        <v>0</v>
      </c>
      <c r="DB32" s="54">
        <v>0</v>
      </c>
      <c r="DC32" s="54">
        <v>0</v>
      </c>
    </row>
    <row r="33" spans="1:107" ht="12.05" customHeight="1" x14ac:dyDescent="0.3">
      <c r="A33" s="62" t="s">
        <v>71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AE33" s="65" t="s">
        <v>73</v>
      </c>
      <c r="AF33" s="65"/>
      <c r="AG33" s="65"/>
      <c r="AH33" s="65"/>
      <c r="AI33" s="65"/>
      <c r="AJ33" s="65"/>
      <c r="AR33" s="5" t="s">
        <v>5</v>
      </c>
      <c r="AS33" s="5">
        <f>IF(Y35=AR33,SUM(E35:G35),0)</f>
        <v>0</v>
      </c>
      <c r="AT33" s="5">
        <f>IF(Y35=AR33,SUM(E36:G36),0)</f>
        <v>0</v>
      </c>
      <c r="AU33" s="5">
        <f>IF(Y36=AR33,SUM(E36:G36),0)</f>
        <v>0</v>
      </c>
      <c r="AV33" s="5">
        <f>IF(Y36=AR33,SUM(E35:G35),0)</f>
        <v>0</v>
      </c>
      <c r="AW33" s="5">
        <f>IF(AK35=AR33,SUM(R35:T35),0)</f>
        <v>0</v>
      </c>
      <c r="AX33" s="5">
        <f>IF(AK35=AR33,SUM(R36:T36),0)</f>
        <v>0</v>
      </c>
      <c r="AY33" s="5">
        <f>IF(AK36=AR33,SUM(R36:T36),0)</f>
        <v>0</v>
      </c>
      <c r="AZ33" s="71">
        <f>IF(AK36=AR33,SUM(R35:T35),0)</f>
        <v>0</v>
      </c>
      <c r="BA33" s="71">
        <f>IF(Y35=AR33,AD35,0)</f>
        <v>0</v>
      </c>
      <c r="BB33" s="71">
        <f>IF(Y35=AR33,AD36,0)</f>
        <v>0</v>
      </c>
      <c r="BC33" s="71">
        <f>IF(Y36=AR33,AD36,0)</f>
        <v>0</v>
      </c>
      <c r="BD33" s="71">
        <f>IF(Y36=AR33,AD35,0)</f>
        <v>0</v>
      </c>
      <c r="BE33" s="71">
        <f>IF(AK35=AR33,AP35,0)</f>
        <v>0</v>
      </c>
      <c r="BF33" s="71">
        <f>IF(AK35=AR33,AP36,0)</f>
        <v>0</v>
      </c>
      <c r="BG33" s="71">
        <f>IF(AK36=AR33,AP36,0)</f>
        <v>0</v>
      </c>
      <c r="BH33" s="71">
        <f>IF(AK36=AR33,AP35,0)</f>
        <v>0</v>
      </c>
      <c r="BI33" s="71">
        <f>IF(AND(BA33=2,BB33=0),1,0)</f>
        <v>0</v>
      </c>
      <c r="BJ33" s="71">
        <f>IF(AND(BC33=2,BD33=0),1,0)</f>
        <v>0</v>
      </c>
      <c r="BK33" s="71">
        <f>IF(AND(BE33=2,BF33=0),1,0)</f>
        <v>0</v>
      </c>
      <c r="BL33" s="71">
        <f>IF(AND(BG33=2,BH33=0),1,0)</f>
        <v>0</v>
      </c>
      <c r="BM33" s="71">
        <f>IF(AND(BA33=2,BB33=1),1,0)</f>
        <v>0</v>
      </c>
      <c r="BN33" s="71">
        <f>IF(AND(BC33=2,BD33=1),1,0)</f>
        <v>0</v>
      </c>
      <c r="BO33" s="71">
        <f>IF(AND(BE33=2,BF33=1),1,0)</f>
        <v>0</v>
      </c>
      <c r="BP33" s="71">
        <f>IF(AND(BG33=2,BH33=1),1,0)</f>
        <v>0</v>
      </c>
      <c r="BQ33" s="71">
        <f>IF(AND(BA33=1,BB33=2),1,0)</f>
        <v>0</v>
      </c>
      <c r="BR33" s="71">
        <f>IF(AND(BC33=1,BD33=2),1,0)</f>
        <v>0</v>
      </c>
      <c r="BS33" s="71">
        <f>IF(AND(BE33=1,BF33=2),1,0)</f>
        <v>0</v>
      </c>
      <c r="BT33" s="71">
        <f>IF(AND(BG33=1,BH33=2),1,0)</f>
        <v>0</v>
      </c>
      <c r="BU33" s="71">
        <f>IF(AND(BA33=0,BB33=2),1,0)</f>
        <v>0</v>
      </c>
      <c r="BV33" s="71">
        <f>IF(AND(BC33=0,BD33=2),1,0)</f>
        <v>0</v>
      </c>
      <c r="BW33" s="71">
        <f>IF(AND(BE33=0,BF33=2),1,0)</f>
        <v>0</v>
      </c>
      <c r="BX33" s="71">
        <f>IF(AND(BG33=0,BH33=2),1,0)</f>
        <v>0</v>
      </c>
      <c r="BY33" s="71">
        <f>IF(AND(BA33=1,BB33=1),1,0)</f>
        <v>0</v>
      </c>
      <c r="BZ33" s="71">
        <f>IF(AND(BC33=1,BD33=1),1,0)</f>
        <v>0</v>
      </c>
      <c r="CA33" s="71">
        <f>IF(AND(BE33=1,BF33=1),1,0)</f>
        <v>0</v>
      </c>
      <c r="CB33" s="71">
        <f>IF(AND(BG33=1,BH33=1),1,0)</f>
        <v>0</v>
      </c>
      <c r="CC33" s="71">
        <f>IF(AND(BA33=1,BB33=0),1,0)</f>
        <v>0</v>
      </c>
      <c r="CD33" s="71">
        <f>IF(AND(BC33=1,BD33=0),1,0)</f>
        <v>0</v>
      </c>
      <c r="CE33" s="71">
        <f>IF(AND(BE33=1,BF33=0),1,0)</f>
        <v>0</v>
      </c>
      <c r="CF33" s="71">
        <f>IF(AND(BG33=1,BH33=0),1,0)</f>
        <v>0</v>
      </c>
      <c r="CG33" s="71">
        <f>IF(AND(BA33=0,BB33=1),1,0)</f>
        <v>0</v>
      </c>
      <c r="CH33" s="71">
        <f>IF(AND(BC33=0,BD33=1),1,0)</f>
        <v>0</v>
      </c>
      <c r="CI33" s="71">
        <f>IF(AND(BE33=0,BF33=1),1,0)</f>
        <v>0</v>
      </c>
      <c r="CJ33" s="71">
        <f>IF(AND(BG33=0,BH33=1),1,0)</f>
        <v>0</v>
      </c>
      <c r="CK33" s="71">
        <f>IF(Y35=AR33,Z35,0)</f>
        <v>0</v>
      </c>
      <c r="CL33" s="71">
        <f>IF(Y36=AR33,Z35,0)</f>
        <v>0</v>
      </c>
      <c r="CM33" s="71">
        <f>IF(AK35=AR33,AL35,0)</f>
        <v>0</v>
      </c>
      <c r="CN33" s="71">
        <f>IF(AK36=AR33,AL35,0)</f>
        <v>0</v>
      </c>
      <c r="CO33" s="93" t="str">
        <v>B</v>
      </c>
      <c r="CP33" s="54">
        <v>0</v>
      </c>
      <c r="CQ33" s="54">
        <v>0</v>
      </c>
      <c r="CR33" s="54">
        <v>0</v>
      </c>
      <c r="CS33" s="54">
        <v>0</v>
      </c>
      <c r="CT33" s="54">
        <v>0</v>
      </c>
      <c r="CU33" s="54">
        <v>0</v>
      </c>
      <c r="CV33" s="54">
        <v>0</v>
      </c>
      <c r="CW33" s="54">
        <v>0</v>
      </c>
      <c r="CX33" s="54">
        <v>0</v>
      </c>
      <c r="CY33" s="54">
        <v>0</v>
      </c>
      <c r="CZ33" s="54">
        <v>0</v>
      </c>
      <c r="DA33" s="54">
        <v>0</v>
      </c>
      <c r="DB33" s="54">
        <v>0</v>
      </c>
      <c r="DC33" s="54">
        <v>0</v>
      </c>
    </row>
    <row r="34" spans="1:107" x14ac:dyDescent="0.3">
      <c r="A34" s="6"/>
      <c r="B34" s="12" t="s">
        <v>16</v>
      </c>
      <c r="C34" s="6"/>
      <c r="D34" s="6"/>
      <c r="E34" s="13" t="s">
        <v>17</v>
      </c>
      <c r="F34" s="13" t="s">
        <v>18</v>
      </c>
      <c r="G34" s="13" t="s">
        <v>19</v>
      </c>
      <c r="H34" s="12"/>
      <c r="I34" s="12"/>
      <c r="J34" s="12"/>
      <c r="K34" s="12"/>
      <c r="L34" s="12"/>
      <c r="M34" s="12"/>
      <c r="N34" s="6"/>
      <c r="O34" s="12" t="s">
        <v>20</v>
      </c>
      <c r="P34" s="6"/>
      <c r="Q34" s="6"/>
      <c r="R34" s="13" t="s">
        <v>17</v>
      </c>
      <c r="S34" s="13" t="s">
        <v>18</v>
      </c>
      <c r="T34" s="13" t="s">
        <v>19</v>
      </c>
      <c r="U34" s="5"/>
      <c r="V34" s="5"/>
      <c r="W34" s="5"/>
      <c r="Z34" s="13" t="s">
        <v>60</v>
      </c>
      <c r="AA34" s="13" t="s">
        <v>61</v>
      </c>
      <c r="AB34" s="13" t="s">
        <v>62</v>
      </c>
      <c r="AC34" s="13" t="s">
        <v>63</v>
      </c>
      <c r="AD34" s="13" t="s">
        <v>64</v>
      </c>
      <c r="AE34" s="57" t="s">
        <v>65</v>
      </c>
      <c r="AF34" s="57"/>
      <c r="AG34" s="51" t="s">
        <v>53</v>
      </c>
      <c r="AH34" s="51"/>
      <c r="AI34" s="50" t="s">
        <v>54</v>
      </c>
      <c r="AJ34" s="50"/>
      <c r="AL34" s="13" t="s">
        <v>60</v>
      </c>
      <c r="AM34" s="13" t="s">
        <v>61</v>
      </c>
      <c r="AN34" s="13" t="s">
        <v>62</v>
      </c>
      <c r="AO34" s="13" t="s">
        <v>63</v>
      </c>
      <c r="AP34" s="13" t="s">
        <v>64</v>
      </c>
      <c r="AR34" s="5" t="s">
        <v>14</v>
      </c>
      <c r="AS34" s="5">
        <f>IF(Y35=AR34,SUM(E35:G35),0)</f>
        <v>0</v>
      </c>
      <c r="AT34" s="5">
        <f>IF(Y35=AR34,SUM(E36:G36),0)</f>
        <v>0</v>
      </c>
      <c r="AU34" s="5">
        <f>IF(Y36=AR34,SUM(E36:G36),0)</f>
        <v>0</v>
      </c>
      <c r="AV34" s="5">
        <f>IF(Y36=AR34,SUM(E35:G35),0)</f>
        <v>0</v>
      </c>
      <c r="AW34" s="5">
        <f>IF(AK35=AR34,SUM(R35:T35),0)</f>
        <v>0</v>
      </c>
      <c r="AX34" s="5">
        <f>IF(AK35=AR34,SUM(R36:T36),0)</f>
        <v>0</v>
      </c>
      <c r="AY34" s="5">
        <f>IF(AK36=AR34,SUM(R36:T36),0)</f>
        <v>0</v>
      </c>
      <c r="AZ34" s="71">
        <f>IF(AK36=AR34,SUM(R35:T35),0)</f>
        <v>0</v>
      </c>
      <c r="BA34" s="71">
        <f>IF(Y35=AR34,AD35,0)</f>
        <v>0</v>
      </c>
      <c r="BB34" s="71">
        <f>IF(Y35=AR34,AD36,0)</f>
        <v>0</v>
      </c>
      <c r="BC34" s="71">
        <f>IF(Y36=AR34,AD36,0)</f>
        <v>0</v>
      </c>
      <c r="BD34" s="71">
        <f>IF(Y36=AR34,AD35,0)</f>
        <v>0</v>
      </c>
      <c r="BE34" s="71">
        <f>IF(AK35=AR34,AP35,0)</f>
        <v>0</v>
      </c>
      <c r="BF34" s="71">
        <f>IF(AK35=AR34,AP36,0)</f>
        <v>0</v>
      </c>
      <c r="BG34" s="71">
        <f>IF(AK36=AR34,AP36,0)</f>
        <v>0</v>
      </c>
      <c r="BH34" s="71">
        <f>IF(AK36=AR34,AP35,0)</f>
        <v>0</v>
      </c>
      <c r="BI34" s="71">
        <f t="shared" ref="BI34:BI37" si="95">IF(AND(BA34=2,BB34=0),1,0)</f>
        <v>0</v>
      </c>
      <c r="BJ34" s="71">
        <f t="shared" ref="BJ34:BJ37" si="96">IF(AND(BC34=2,BD34=0),1,0)</f>
        <v>0</v>
      </c>
      <c r="BK34" s="71">
        <f t="shared" ref="BK34:BK37" si="97">IF(AND(BE34=2,BF34=0),1,0)</f>
        <v>0</v>
      </c>
      <c r="BL34" s="71">
        <f t="shared" ref="BL34:BL37" si="98">IF(AND(BG34=2,BH34=0),1,0)</f>
        <v>0</v>
      </c>
      <c r="BM34" s="71">
        <f t="shared" ref="BM34:BM37" si="99">IF(AND(BA34=2,BB34=1),1,0)</f>
        <v>0</v>
      </c>
      <c r="BN34" s="71">
        <f t="shared" ref="BN34:BN37" si="100">IF(AND(BC34=2,BD34=1),1,0)</f>
        <v>0</v>
      </c>
      <c r="BO34" s="71">
        <f t="shared" ref="BO34:BO37" si="101">IF(AND(BE34=2,BF34=1),1,0)</f>
        <v>0</v>
      </c>
      <c r="BP34" s="71">
        <f t="shared" ref="BP34:BP37" si="102">IF(AND(BG34=2,BH34=1),1,0)</f>
        <v>0</v>
      </c>
      <c r="BQ34" s="71">
        <f t="shared" ref="BQ34:BQ37" si="103">IF(AND(BA34=1,BB34=2),1,0)</f>
        <v>0</v>
      </c>
      <c r="BR34" s="71">
        <f t="shared" ref="BR34:BR37" si="104">IF(AND(BC34=1,BD34=2),1,0)</f>
        <v>0</v>
      </c>
      <c r="BS34" s="71">
        <f t="shared" ref="BS34:BS37" si="105">IF(AND(BE34=1,BF34=2),1,0)</f>
        <v>0</v>
      </c>
      <c r="BT34" s="71">
        <f t="shared" ref="BT34:BT37" si="106">IF(AND(BG34=1,BH34=2),1,0)</f>
        <v>0</v>
      </c>
      <c r="BU34" s="71">
        <f>IF(AND(BA34=0,BB34=2),1,0)</f>
        <v>0</v>
      </c>
      <c r="BV34" s="71">
        <f>IF(AND(BC34=0,BD34=2),1,0)</f>
        <v>0</v>
      </c>
      <c r="BW34" s="71">
        <f>IF(AND(BE34=0,BF34=2),1,0)</f>
        <v>0</v>
      </c>
      <c r="BX34" s="71">
        <f>IF(AND(BG34=0,BH34=2),1,0)</f>
        <v>0</v>
      </c>
      <c r="BY34" s="71">
        <f t="shared" ref="BY34:BY37" si="107">IF(AND(BA34=1,BB34=1),1,0)</f>
        <v>0</v>
      </c>
      <c r="BZ34" s="71">
        <f t="shared" ref="BZ34:BZ37" si="108">IF(AND(BC34=1,BD34=1),1,0)</f>
        <v>0</v>
      </c>
      <c r="CA34" s="71">
        <f t="shared" ref="CA34:CA37" si="109">IF(AND(BE34=1,BF34=1),1,0)</f>
        <v>0</v>
      </c>
      <c r="CB34" s="71">
        <f t="shared" ref="CB34:CB37" si="110">IF(AND(BG34=1,BH34=1),1,0)</f>
        <v>0</v>
      </c>
      <c r="CC34" s="71">
        <f t="shared" ref="CC34:CC37" si="111">IF(AND(BA34=1,BB34=0),1,0)</f>
        <v>0</v>
      </c>
      <c r="CD34" s="71">
        <f t="shared" ref="CD34:CD37" si="112">IF(AND(BC34=1,BD34=0),1,0)</f>
        <v>0</v>
      </c>
      <c r="CE34" s="71">
        <f t="shared" ref="CE34:CE37" si="113">IF(AND(BE34=1,BF34=0),1,0)</f>
        <v>0</v>
      </c>
      <c r="CF34" s="71">
        <f t="shared" ref="CF34:CF37" si="114">IF(AND(BG34=1,BH34=0),1,0)</f>
        <v>0</v>
      </c>
      <c r="CG34" s="71">
        <f t="shared" ref="CG34:CG37" si="115">IF(AND(BA34=0,BB34=1),1,0)</f>
        <v>0</v>
      </c>
      <c r="CH34" s="71">
        <f t="shared" ref="CH34:CH37" si="116">IF(AND(BC34=0,BD34=1),1,0)</f>
        <v>0</v>
      </c>
      <c r="CI34" s="71">
        <f t="shared" ref="CI34:CI37" si="117">IF(AND(BE34=0,BF34=1),1,0)</f>
        <v>0</v>
      </c>
      <c r="CJ34" s="71">
        <f t="shared" ref="CJ34:CJ37" si="118">IF(AND(BG34=0,BH34=1),1,0)</f>
        <v>0</v>
      </c>
      <c r="CK34" s="71">
        <f>IF(Y35=AR34,Z35,0)</f>
        <v>0</v>
      </c>
      <c r="CL34" s="71">
        <f>IF(Y36=AR34,Z35,0)</f>
        <v>0</v>
      </c>
      <c r="CM34" s="71">
        <f>IF(AK35=AR34,AL35,0)</f>
        <v>0</v>
      </c>
      <c r="CN34" s="71">
        <f>IF(AK36=AR34,AL35,0)</f>
        <v>0</v>
      </c>
      <c r="CO34" s="93" t="str">
        <v>C</v>
      </c>
      <c r="CP34" s="54">
        <v>0</v>
      </c>
      <c r="CQ34" s="54">
        <v>0</v>
      </c>
      <c r="CR34" s="54">
        <v>0</v>
      </c>
      <c r="CS34" s="54">
        <v>0</v>
      </c>
      <c r="CT34" s="54">
        <v>0</v>
      </c>
      <c r="CU34" s="54">
        <v>0</v>
      </c>
      <c r="CV34" s="54">
        <v>0</v>
      </c>
      <c r="CW34" s="54">
        <v>0</v>
      </c>
      <c r="CX34" s="54">
        <v>0</v>
      </c>
      <c r="CY34" s="54">
        <v>0</v>
      </c>
      <c r="CZ34" s="54">
        <v>0</v>
      </c>
      <c r="DA34" s="54">
        <v>0</v>
      </c>
      <c r="DB34" s="54">
        <v>0</v>
      </c>
      <c r="DC34" s="54">
        <v>0</v>
      </c>
    </row>
    <row r="35" spans="1:107" x14ac:dyDescent="0.3">
      <c r="A35" s="28" t="str">
        <f>IF(Poule_de=3,AE35,IF(Poule_de=4,AG35,AI35))</f>
        <v>C</v>
      </c>
      <c r="B35" s="29" t="str">
        <f>IF(A35&lt;&gt;"x",IF(VLOOKUP(A35,Equipes,2,FALSE)&lt;&gt;"",VLOOKUP(A35,Equipes,2,FALSE),""),"")</f>
        <v>CC</v>
      </c>
      <c r="C35" s="30"/>
      <c r="D35" s="31"/>
      <c r="E35" s="20"/>
      <c r="F35" s="21"/>
      <c r="G35" s="21"/>
      <c r="H35" s="56" t="str">
        <f>IF(Z35=1,AD35,"")</f>
        <v/>
      </c>
      <c r="I35" s="7"/>
      <c r="J35" s="7"/>
      <c r="K35" s="7"/>
      <c r="L35" s="7"/>
      <c r="M35" s="7"/>
      <c r="N35" s="28" t="str">
        <f>IF(Poule_de=3,AE36,IF(Poule_de=4,AG36,AI36))</f>
        <v>D</v>
      </c>
      <c r="O35" s="29" t="str">
        <f>IF(N35&lt;&gt;"x",IF(VLOOKUP(N35,Equipes,2,FALSE)&lt;&gt;"",VLOOKUP(N35,Equipes,2,FALSE),""),"")</f>
        <v>DD</v>
      </c>
      <c r="P35" s="30"/>
      <c r="Q35" s="31"/>
      <c r="R35" s="20"/>
      <c r="S35" s="21"/>
      <c r="T35" s="21"/>
      <c r="U35" s="56" t="str">
        <f>IF(AL35=1,AP35,"")</f>
        <v/>
      </c>
      <c r="V35" s="5"/>
      <c r="W35" s="5"/>
      <c r="Y35" s="55" t="str">
        <f>A35</f>
        <v>C</v>
      </c>
      <c r="Z35" s="52">
        <f>IF(SUM(E35:G36)&gt;0,1,0)</f>
        <v>0</v>
      </c>
      <c r="AA35" s="52">
        <f>IF(Z35=1,IF(E35&gt;E36,1,0),0)</f>
        <v>0</v>
      </c>
      <c r="AB35" s="52">
        <f>IF(Z35=1,IF(F35&gt;F36,1,0),0)</f>
        <v>0</v>
      </c>
      <c r="AC35" s="52">
        <f>IF(Z35=1,IF(G35&gt;G36,1,0),0)</f>
        <v>0</v>
      </c>
      <c r="AD35" s="52">
        <f>SUM(AA35:AC35)</f>
        <v>0</v>
      </c>
      <c r="AE35" s="43" t="s">
        <v>66</v>
      </c>
      <c r="AF35" s="44" t="s">
        <v>66</v>
      </c>
      <c r="AG35" s="43" t="s">
        <v>66</v>
      </c>
      <c r="AH35" s="44" t="s">
        <v>66</v>
      </c>
      <c r="AI35" s="43" t="s">
        <v>15</v>
      </c>
      <c r="AJ35" s="44" t="s">
        <v>5</v>
      </c>
      <c r="AK35" s="55" t="str">
        <f>N35</f>
        <v>D</v>
      </c>
      <c r="AL35" s="52">
        <f>IF(SUM(R35:T36)&gt;0,1,0)</f>
        <v>0</v>
      </c>
      <c r="AM35" s="52">
        <f>IF(AL35=1,IF(R35&gt;R36,1,0),0)</f>
        <v>0</v>
      </c>
      <c r="AN35" s="52">
        <f>IF(AL35=1,IF(S35&gt;S36,1,0),0)</f>
        <v>0</v>
      </c>
      <c r="AO35" s="52">
        <f>IF(AL35=1,IF(T35&gt;T36,1,0),0)</f>
        <v>0</v>
      </c>
      <c r="AP35" s="52">
        <f>SUM(AM35:AO35)</f>
        <v>0</v>
      </c>
      <c r="AR35" s="5" t="s">
        <v>15</v>
      </c>
      <c r="AS35" s="5">
        <f>IF(Y35=AR35,SUM(E35:G35),0)</f>
        <v>0</v>
      </c>
      <c r="AT35" s="5">
        <f>IF(Y35=AR35,SUM(E36:G36),0)</f>
        <v>0</v>
      </c>
      <c r="AU35" s="5">
        <f>IF(Y36=AR35,SUM(E36:G36),0)</f>
        <v>0</v>
      </c>
      <c r="AV35" s="5">
        <f>IF(Y36=AR35,SUM(E35:G35),0)</f>
        <v>0</v>
      </c>
      <c r="AW35" s="5">
        <f>IF(AK35=AR35,SUM(R35:T35),0)</f>
        <v>0</v>
      </c>
      <c r="AX35" s="5">
        <f>IF(AK35=AR35,SUM(R36:T36),0)</f>
        <v>0</v>
      </c>
      <c r="AY35" s="5">
        <f>IF(AK36=AR35,SUM(R36:T36),0)</f>
        <v>0</v>
      </c>
      <c r="AZ35" s="71">
        <f>IF(AK36=AR35,SUM(R35:T35),0)</f>
        <v>0</v>
      </c>
      <c r="BA35" s="71">
        <f>IF(Y35=AR35,AD35,0)</f>
        <v>0</v>
      </c>
      <c r="BB35" s="71">
        <f>IF(Y35=AR35,AD36,0)</f>
        <v>0</v>
      </c>
      <c r="BC35" s="71">
        <f>IF(Y36=AR35,AD36,0)</f>
        <v>0</v>
      </c>
      <c r="BD35" s="71">
        <f>IF(Y36=AR35,AD35,0)</f>
        <v>0</v>
      </c>
      <c r="BE35" s="71">
        <f>IF(AK35=AR35,AP35,0)</f>
        <v>0</v>
      </c>
      <c r="BF35" s="71">
        <f>IF(AK35=AR35,AP36,0)</f>
        <v>0</v>
      </c>
      <c r="BG35" s="71">
        <f>IF(AK36=AR35,AP36,0)</f>
        <v>0</v>
      </c>
      <c r="BH35" s="71">
        <f>IF(AK36=AR35,AP35,0)</f>
        <v>0</v>
      </c>
      <c r="BI35" s="71">
        <f t="shared" si="95"/>
        <v>0</v>
      </c>
      <c r="BJ35" s="71">
        <f t="shared" si="96"/>
        <v>0</v>
      </c>
      <c r="BK35" s="71">
        <f t="shared" si="97"/>
        <v>0</v>
      </c>
      <c r="BL35" s="71">
        <f t="shared" si="98"/>
        <v>0</v>
      </c>
      <c r="BM35" s="71">
        <f t="shared" si="99"/>
        <v>0</v>
      </c>
      <c r="BN35" s="71">
        <f t="shared" si="100"/>
        <v>0</v>
      </c>
      <c r="BO35" s="71">
        <f t="shared" si="101"/>
        <v>0</v>
      </c>
      <c r="BP35" s="71">
        <f t="shared" si="102"/>
        <v>0</v>
      </c>
      <c r="BQ35" s="71">
        <f t="shared" si="103"/>
        <v>0</v>
      </c>
      <c r="BR35" s="71">
        <f t="shared" si="104"/>
        <v>0</v>
      </c>
      <c r="BS35" s="71">
        <f t="shared" si="105"/>
        <v>0</v>
      </c>
      <c r="BT35" s="71">
        <f t="shared" si="106"/>
        <v>0</v>
      </c>
      <c r="BU35" s="71">
        <f>IF(AND(BA35=0,BB35=2),1,0)</f>
        <v>0</v>
      </c>
      <c r="BV35" s="71">
        <f>IF(AND(BC35=0,BD35=2),1,0)</f>
        <v>0</v>
      </c>
      <c r="BW35" s="71">
        <f>IF(AND(BE35=0,BF35=2),1,0)</f>
        <v>0</v>
      </c>
      <c r="BX35" s="71">
        <f>IF(AND(BG35=0,BH35=2),1,0)</f>
        <v>0</v>
      </c>
      <c r="BY35" s="71">
        <f t="shared" si="107"/>
        <v>0</v>
      </c>
      <c r="BZ35" s="71">
        <f t="shared" si="108"/>
        <v>0</v>
      </c>
      <c r="CA35" s="71">
        <f t="shared" si="109"/>
        <v>0</v>
      </c>
      <c r="CB35" s="71">
        <f t="shared" si="110"/>
        <v>0</v>
      </c>
      <c r="CC35" s="71">
        <f t="shared" si="111"/>
        <v>0</v>
      </c>
      <c r="CD35" s="71">
        <f t="shared" si="112"/>
        <v>0</v>
      </c>
      <c r="CE35" s="71">
        <f t="shared" si="113"/>
        <v>0</v>
      </c>
      <c r="CF35" s="71">
        <f t="shared" si="114"/>
        <v>0</v>
      </c>
      <c r="CG35" s="71">
        <f t="shared" si="115"/>
        <v>0</v>
      </c>
      <c r="CH35" s="71">
        <f t="shared" si="116"/>
        <v>0</v>
      </c>
      <c r="CI35" s="71">
        <f t="shared" si="117"/>
        <v>0</v>
      </c>
      <c r="CJ35" s="71">
        <f t="shared" si="118"/>
        <v>0</v>
      </c>
      <c r="CK35" s="71">
        <f>IF(Y35=AR35,Z35,0)</f>
        <v>0</v>
      </c>
      <c r="CL35" s="71">
        <f>IF(Y36=AR35,Z35,0)</f>
        <v>0</v>
      </c>
      <c r="CM35" s="71">
        <f>IF(AK35=AR35,AL35,0)</f>
        <v>0</v>
      </c>
      <c r="CN35" s="71">
        <f>IF(AK36=AR35,AL35,0)</f>
        <v>0</v>
      </c>
      <c r="CO35" s="93" t="str">
        <v>D</v>
      </c>
      <c r="CP35" s="54">
        <v>0</v>
      </c>
      <c r="CQ35" s="54">
        <v>0</v>
      </c>
      <c r="CR35" s="54">
        <v>0</v>
      </c>
      <c r="CS35" s="54">
        <v>0</v>
      </c>
      <c r="CT35" s="54">
        <v>0</v>
      </c>
      <c r="CU35" s="54">
        <v>0</v>
      </c>
      <c r="CV35" s="54">
        <v>0</v>
      </c>
      <c r="CW35" s="54">
        <v>0</v>
      </c>
      <c r="CX35" s="54">
        <v>0</v>
      </c>
      <c r="CY35" s="54">
        <v>0</v>
      </c>
      <c r="CZ35" s="54">
        <v>0</v>
      </c>
      <c r="DA35" s="54">
        <v>0</v>
      </c>
      <c r="DB35" s="54">
        <v>0</v>
      </c>
      <c r="DC35" s="54">
        <v>0</v>
      </c>
    </row>
    <row r="36" spans="1:107" x14ac:dyDescent="0.3">
      <c r="A36" s="28" t="str">
        <f>IF(Poule_de=3,AF35,IF(Poule_de=4,AH35,AJ35))</f>
        <v>A</v>
      </c>
      <c r="B36" s="29" t="str">
        <f>IF(A35&lt;&gt;"x",IF(VLOOKUP(A36,Equipes,2,FALSE)&lt;&gt;"",VLOOKUP(A36,Equipes,2,FALSE),""),"")</f>
        <v>AA</v>
      </c>
      <c r="C36" s="30"/>
      <c r="D36" s="31"/>
      <c r="E36" s="20"/>
      <c r="F36" s="21"/>
      <c r="G36" s="21"/>
      <c r="H36" s="56" t="str">
        <f>IF(Z35=1,AD36,"")</f>
        <v/>
      </c>
      <c r="I36" s="7"/>
      <c r="J36" s="7"/>
      <c r="K36" s="7"/>
      <c r="L36" s="7"/>
      <c r="M36" s="7"/>
      <c r="N36" s="28" t="str">
        <f>IF(Poule_de=3,AF36,IF(Poule_de=4,AH36,AJ36))</f>
        <v>E</v>
      </c>
      <c r="O36" s="29" t="str">
        <f>IF(N35&lt;&gt;"x",IF(VLOOKUP(N36,Equipes,2,FALSE)&lt;&gt;"",VLOOKUP(N36,Equipes,2,FALSE),""),"")</f>
        <v>EE</v>
      </c>
      <c r="P36" s="30"/>
      <c r="Q36" s="31"/>
      <c r="R36" s="20"/>
      <c r="S36" s="21"/>
      <c r="T36" s="21"/>
      <c r="U36" s="56" t="str">
        <f>IF(AL35=1,AP36,"")</f>
        <v/>
      </c>
      <c r="V36" s="5"/>
      <c r="W36" s="5"/>
      <c r="Y36" s="55" t="str">
        <f>A36</f>
        <v>A</v>
      </c>
      <c r="Z36" s="53"/>
      <c r="AA36" s="52">
        <f>IF(Z35=1,IF(E36&gt;E35,1,0),0)</f>
        <v>0</v>
      </c>
      <c r="AB36" s="52">
        <f>IF(Z35=1,IF(F36&gt;F35,1,0),0)</f>
        <v>0</v>
      </c>
      <c r="AC36" s="52">
        <f>IF(Z35=1,IF(G36&gt;G35,1,0),0)</f>
        <v>0</v>
      </c>
      <c r="AD36" s="52">
        <f>SUM(AA36:AC36)</f>
        <v>0</v>
      </c>
      <c r="AE36" s="43" t="s">
        <v>66</v>
      </c>
      <c r="AF36" s="44" t="s">
        <v>66</v>
      </c>
      <c r="AG36" s="43" t="s">
        <v>66</v>
      </c>
      <c r="AH36" s="44" t="s">
        <v>66</v>
      </c>
      <c r="AI36" s="43" t="s">
        <v>6</v>
      </c>
      <c r="AJ36" s="44" t="s">
        <v>27</v>
      </c>
      <c r="AK36" s="55" t="str">
        <f>N36</f>
        <v>E</v>
      </c>
      <c r="AL36" s="53"/>
      <c r="AM36" s="52">
        <f>IF(AL35=1,IF(R36&gt;R35,1,0),0)</f>
        <v>0</v>
      </c>
      <c r="AN36" s="52">
        <f>IF(AL35=1,IF(S36&gt;S35,1,0),0)</f>
        <v>0</v>
      </c>
      <c r="AO36" s="52">
        <f>IF(AL35=1,IF(T36&gt;T35,1,0),0)</f>
        <v>0</v>
      </c>
      <c r="AP36" s="52">
        <f>SUM(AM36:AO36)</f>
        <v>0</v>
      </c>
      <c r="AR36" s="5" t="s">
        <v>6</v>
      </c>
      <c r="AS36" s="5">
        <f>IF(Y35=AR36,SUM(E35:G35),0)</f>
        <v>0</v>
      </c>
      <c r="AT36" s="5">
        <f>IF(Y35=AR36,SUM(E36:G36),0)</f>
        <v>0</v>
      </c>
      <c r="AU36" s="5">
        <f>IF(Y36=AR36,SUM(E36:G36),0)</f>
        <v>0</v>
      </c>
      <c r="AV36" s="5">
        <f>IF(Y36=AR36,SUM(E35:G35),0)</f>
        <v>0</v>
      </c>
      <c r="AW36" s="5">
        <f>IF(AK35=AR36,SUM(R35:T35),0)</f>
        <v>0</v>
      </c>
      <c r="AX36" s="5">
        <f>IF(AK35=AR36,SUM(R36:T36),0)</f>
        <v>0</v>
      </c>
      <c r="AY36" s="5">
        <f>IF(AK36=AR36,SUM(R36:T36),0)</f>
        <v>0</v>
      </c>
      <c r="AZ36" s="71">
        <f>IF(AK36=AR36,SUM(R35:T35),0)</f>
        <v>0</v>
      </c>
      <c r="BA36" s="71">
        <f>IF(Y35=AR36,AD35,0)</f>
        <v>0</v>
      </c>
      <c r="BB36" s="71">
        <f>IF(Y35=AR36,AD36,0)</f>
        <v>0</v>
      </c>
      <c r="BC36" s="71">
        <f>IF(Y36=AR36,AD36,0)</f>
        <v>0</v>
      </c>
      <c r="BD36" s="71">
        <f>IF(Y36=AR36,AD35,0)</f>
        <v>0</v>
      </c>
      <c r="BE36" s="71">
        <f>IF(AK35=AR36,AP35,0)</f>
        <v>0</v>
      </c>
      <c r="BF36" s="71">
        <f>IF(AK35=AR36,AP36,0)</f>
        <v>0</v>
      </c>
      <c r="BG36" s="71">
        <f>IF(AK36=AR36,AP36,0)</f>
        <v>0</v>
      </c>
      <c r="BH36" s="71">
        <f>IF(AK36=AR36,AP35,0)</f>
        <v>0</v>
      </c>
      <c r="BI36" s="71">
        <f t="shared" si="95"/>
        <v>0</v>
      </c>
      <c r="BJ36" s="71">
        <f t="shared" si="96"/>
        <v>0</v>
      </c>
      <c r="BK36" s="71">
        <f t="shared" si="97"/>
        <v>0</v>
      </c>
      <c r="BL36" s="71">
        <f t="shared" si="98"/>
        <v>0</v>
      </c>
      <c r="BM36" s="71">
        <f t="shared" si="99"/>
        <v>0</v>
      </c>
      <c r="BN36" s="71">
        <f t="shared" si="100"/>
        <v>0</v>
      </c>
      <c r="BO36" s="71">
        <f t="shared" si="101"/>
        <v>0</v>
      </c>
      <c r="BP36" s="71">
        <f t="shared" si="102"/>
        <v>0</v>
      </c>
      <c r="BQ36" s="71">
        <f t="shared" si="103"/>
        <v>0</v>
      </c>
      <c r="BR36" s="71">
        <f t="shared" si="104"/>
        <v>0</v>
      </c>
      <c r="BS36" s="71">
        <f t="shared" si="105"/>
        <v>0</v>
      </c>
      <c r="BT36" s="71">
        <f t="shared" si="106"/>
        <v>0</v>
      </c>
      <c r="BU36" s="71">
        <f>IF(AND(BA36=0,BB36=2),1,0)</f>
        <v>0</v>
      </c>
      <c r="BV36" s="71">
        <f>IF(AND(BC36=0,BD36=2),1,0)</f>
        <v>0</v>
      </c>
      <c r="BW36" s="71">
        <f>IF(AND(BE36=0,BF36=2),1,0)</f>
        <v>0</v>
      </c>
      <c r="BX36" s="71">
        <f>IF(AND(BG36=0,BH36=2),1,0)</f>
        <v>0</v>
      </c>
      <c r="BY36" s="71">
        <f t="shared" si="107"/>
        <v>0</v>
      </c>
      <c r="BZ36" s="71">
        <f t="shared" si="108"/>
        <v>0</v>
      </c>
      <c r="CA36" s="71">
        <f t="shared" si="109"/>
        <v>0</v>
      </c>
      <c r="CB36" s="71">
        <f t="shared" si="110"/>
        <v>0</v>
      </c>
      <c r="CC36" s="71">
        <f t="shared" si="111"/>
        <v>0</v>
      </c>
      <c r="CD36" s="71">
        <f t="shared" si="112"/>
        <v>0</v>
      </c>
      <c r="CE36" s="71">
        <f t="shared" si="113"/>
        <v>0</v>
      </c>
      <c r="CF36" s="71">
        <f t="shared" si="114"/>
        <v>0</v>
      </c>
      <c r="CG36" s="71">
        <f t="shared" si="115"/>
        <v>0</v>
      </c>
      <c r="CH36" s="71">
        <f t="shared" si="116"/>
        <v>0</v>
      </c>
      <c r="CI36" s="71">
        <f t="shared" si="117"/>
        <v>0</v>
      </c>
      <c r="CJ36" s="71">
        <f t="shared" si="118"/>
        <v>0</v>
      </c>
      <c r="CK36" s="71">
        <f>IF(Y35=AR36,Z35,0)</f>
        <v>0</v>
      </c>
      <c r="CL36" s="71">
        <f>IF(Y36=AR36,Z35,0)</f>
        <v>0</v>
      </c>
      <c r="CM36" s="71">
        <f>IF(AK35=AR36,AL35,0)</f>
        <v>0</v>
      </c>
      <c r="CN36" s="71">
        <f>IF(AK36=AR36,AL35,0)</f>
        <v>0</v>
      </c>
      <c r="CO36" s="93" t="str">
        <v>E</v>
      </c>
      <c r="CP36" s="54">
        <v>0</v>
      </c>
      <c r="CQ36" s="54">
        <v>0</v>
      </c>
      <c r="CR36" s="54">
        <v>0</v>
      </c>
      <c r="CS36" s="54">
        <v>0</v>
      </c>
      <c r="CT36" s="54">
        <v>0</v>
      </c>
      <c r="CU36" s="54">
        <v>0</v>
      </c>
      <c r="CV36" s="54">
        <v>0</v>
      </c>
      <c r="CW36" s="54">
        <v>0</v>
      </c>
      <c r="CX36" s="54">
        <v>0</v>
      </c>
      <c r="CY36" s="54">
        <v>0</v>
      </c>
      <c r="CZ36" s="54">
        <v>0</v>
      </c>
      <c r="DA36" s="54">
        <v>0</v>
      </c>
      <c r="DB36" s="54">
        <v>0</v>
      </c>
      <c r="DC36" s="54">
        <v>0</v>
      </c>
    </row>
    <row r="37" spans="1:107" x14ac:dyDescent="0.3">
      <c r="AR37" s="5" t="s">
        <v>27</v>
      </c>
      <c r="AS37" s="5">
        <f>IF(Y35=AR37,SUM(E35:G35),0)</f>
        <v>0</v>
      </c>
      <c r="AT37" s="5">
        <f>IF(Y35=AR37,SUM(E36:G36),0)</f>
        <v>0</v>
      </c>
      <c r="AU37" s="5">
        <f>IF(Y36=AR37,SUM(E36:G36),0)</f>
        <v>0</v>
      </c>
      <c r="AV37" s="5">
        <f>IF(Y36=AR37,SUM(E35:G35),0)</f>
        <v>0</v>
      </c>
      <c r="AW37" s="5">
        <f>IF(AK35=AR37,SUM(R35:T35),0)</f>
        <v>0</v>
      </c>
      <c r="AX37" s="5">
        <f>IF(AK35=AR37,SUM(R36:T36),0)</f>
        <v>0</v>
      </c>
      <c r="AY37" s="5">
        <f>IF(AK36=AR37,SUM(R36:T36),0)</f>
        <v>0</v>
      </c>
      <c r="AZ37" s="71">
        <f>IF(AK36=AR37,SUM(R35:T35),0)</f>
        <v>0</v>
      </c>
      <c r="BA37" s="71">
        <f>IF(Y35=AR37,AD35,0)</f>
        <v>0</v>
      </c>
      <c r="BB37" s="71">
        <f>IF(Y35=AR37,AD36,0)</f>
        <v>0</v>
      </c>
      <c r="BC37" s="71">
        <f>IF(Y36=AR37,AD36,0)</f>
        <v>0</v>
      </c>
      <c r="BD37" s="71">
        <f>IF(Y36=AR37,AD35,0)</f>
        <v>0</v>
      </c>
      <c r="BE37" s="71">
        <f>IF(AK35=AR37,AP35,0)</f>
        <v>0</v>
      </c>
      <c r="BF37" s="71">
        <f>IF(AK35=AR37,AP36,0)</f>
        <v>0</v>
      </c>
      <c r="BG37" s="71">
        <f>IF(AK36=AR37,AP36,0)</f>
        <v>0</v>
      </c>
      <c r="BH37" s="71">
        <f>IF(AK36=AR37,AP35,0)</f>
        <v>0</v>
      </c>
      <c r="BI37" s="71">
        <f t="shared" si="95"/>
        <v>0</v>
      </c>
      <c r="BJ37" s="71">
        <f t="shared" si="96"/>
        <v>0</v>
      </c>
      <c r="BK37" s="71">
        <f t="shared" si="97"/>
        <v>0</v>
      </c>
      <c r="BL37" s="71">
        <f t="shared" si="98"/>
        <v>0</v>
      </c>
      <c r="BM37" s="71">
        <f t="shared" si="99"/>
        <v>0</v>
      </c>
      <c r="BN37" s="71">
        <f t="shared" si="100"/>
        <v>0</v>
      </c>
      <c r="BO37" s="71">
        <f t="shared" si="101"/>
        <v>0</v>
      </c>
      <c r="BP37" s="71">
        <f t="shared" si="102"/>
        <v>0</v>
      </c>
      <c r="BQ37" s="71">
        <f t="shared" si="103"/>
        <v>0</v>
      </c>
      <c r="BR37" s="71">
        <f t="shared" si="104"/>
        <v>0</v>
      </c>
      <c r="BS37" s="71">
        <f t="shared" si="105"/>
        <v>0</v>
      </c>
      <c r="BT37" s="71">
        <f t="shared" si="106"/>
        <v>0</v>
      </c>
      <c r="BU37" s="71">
        <f>IF(AND(BA37=0,BB37=2),1,0)</f>
        <v>0</v>
      </c>
      <c r="BV37" s="71">
        <f>IF(AND(BC37=0,BD37=2),1,0)</f>
        <v>0</v>
      </c>
      <c r="BW37" s="71">
        <f>IF(AND(BE37=0,BF37=2),1,0)</f>
        <v>0</v>
      </c>
      <c r="BX37" s="71">
        <f>IF(AND(BG37=0,BH37=2),1,0)</f>
        <v>0</v>
      </c>
      <c r="BY37" s="71">
        <f t="shared" si="107"/>
        <v>0</v>
      </c>
      <c r="BZ37" s="71">
        <f t="shared" si="108"/>
        <v>0</v>
      </c>
      <c r="CA37" s="71">
        <f t="shared" si="109"/>
        <v>0</v>
      </c>
      <c r="CB37" s="71">
        <f t="shared" si="110"/>
        <v>0</v>
      </c>
      <c r="CC37" s="71">
        <f t="shared" si="111"/>
        <v>0</v>
      </c>
      <c r="CD37" s="71">
        <f t="shared" si="112"/>
        <v>0</v>
      </c>
      <c r="CE37" s="71">
        <f t="shared" si="113"/>
        <v>0</v>
      </c>
      <c r="CF37" s="71">
        <f t="shared" si="114"/>
        <v>0</v>
      </c>
      <c r="CG37" s="71">
        <f t="shared" si="115"/>
        <v>0</v>
      </c>
      <c r="CH37" s="71">
        <f t="shared" si="116"/>
        <v>0</v>
      </c>
      <c r="CI37" s="71">
        <f t="shared" si="117"/>
        <v>0</v>
      </c>
      <c r="CJ37" s="71">
        <f t="shared" si="118"/>
        <v>0</v>
      </c>
      <c r="CK37" s="71">
        <f>IF(Y35=AR37,Z35,0)</f>
        <v>0</v>
      </c>
      <c r="CL37" s="71">
        <f>IF(Y36=AR37,Z35,0)</f>
        <v>0</v>
      </c>
      <c r="CM37" s="71">
        <f>IF(AK35=AR37,AL35,0)</f>
        <v>0</v>
      </c>
      <c r="CN37" s="71">
        <f>IF(AK36=AR37,AL35,0)</f>
        <v>0</v>
      </c>
    </row>
    <row r="38" spans="1:107" ht="12.05" customHeight="1" x14ac:dyDescent="0.3">
      <c r="A38" s="62" t="s">
        <v>72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AE38" s="65" t="s">
        <v>74</v>
      </c>
      <c r="AF38" s="65"/>
      <c r="AG38" s="65"/>
      <c r="AH38" s="65"/>
      <c r="AI38" s="65"/>
      <c r="AJ38" s="65"/>
      <c r="AR38" s="58" t="s">
        <v>5</v>
      </c>
      <c r="AS38" s="58">
        <f>IF(Y40=AR38,SUM(E40:G40),0)</f>
        <v>0</v>
      </c>
      <c r="AT38" s="58">
        <f>IF(Y40=AR38,SUM(E41:G41),0)</f>
        <v>0</v>
      </c>
      <c r="AU38" s="58">
        <f>IF(Y41=AR38,SUM(E41:G41),0)</f>
        <v>0</v>
      </c>
      <c r="AV38" s="58">
        <f>IF(Y41=AR38,SUM(E40:G40),0)</f>
        <v>0</v>
      </c>
      <c r="AW38" s="58">
        <f>IF(AK40=AR38,SUM(R40:T40),0)</f>
        <v>0</v>
      </c>
      <c r="AX38" s="58">
        <f>IF(AK40=AR38,SUM(R41:T41),0)</f>
        <v>0</v>
      </c>
      <c r="AY38" s="58">
        <f>IF(AK41=AR38,SUM(R41:T41),0)</f>
        <v>0</v>
      </c>
      <c r="AZ38" s="58">
        <f>IF(AK41=AR38,SUM(R40:T40),0)</f>
        <v>0</v>
      </c>
      <c r="BA38" s="58">
        <f>IF(Y40=AR38,AD40,0)</f>
        <v>0</v>
      </c>
      <c r="BB38" s="58">
        <f>IF(Y40=AR38,AD41,0)</f>
        <v>0</v>
      </c>
      <c r="BC38" s="58">
        <f>IF(Y41=AR38,AD41,0)</f>
        <v>0</v>
      </c>
      <c r="BD38" s="58">
        <f>IF(Y41=AR38,AD40,0)</f>
        <v>0</v>
      </c>
      <c r="BE38" s="58">
        <f>IF(AK40=AR38,AP40,0)</f>
        <v>0</v>
      </c>
      <c r="BF38" s="58">
        <f>IF(AK40=AR38,AP41,0)</f>
        <v>0</v>
      </c>
      <c r="BG38" s="58">
        <f>IF(AK41=AR38,AP41,0)</f>
        <v>0</v>
      </c>
      <c r="BH38" s="58">
        <f>IF(AK41=AR38,AP40,0)</f>
        <v>0</v>
      </c>
      <c r="BI38" s="58">
        <f>IF(AND(BA38=2,BB38=0),1,0)</f>
        <v>0</v>
      </c>
      <c r="BJ38" s="58">
        <f>IF(AND(BC38=2,BD38=0),1,0)</f>
        <v>0</v>
      </c>
      <c r="BK38" s="58">
        <f>IF(AND(BE38=2,BF38=0),1,0)</f>
        <v>0</v>
      </c>
      <c r="BL38" s="58">
        <f>IF(AND(BG38=2,BH38=0),1,0)</f>
        <v>0</v>
      </c>
      <c r="BM38" s="58">
        <f>IF(AND(BA38=2,BB38=1),1,0)</f>
        <v>0</v>
      </c>
      <c r="BN38" s="58">
        <f>IF(AND(BC38=2,BD38=1),1,0)</f>
        <v>0</v>
      </c>
      <c r="BO38" s="58">
        <f>IF(AND(BE38=2,BF38=1),1,0)</f>
        <v>0</v>
      </c>
      <c r="BP38" s="58">
        <f>IF(AND(BG38=2,BH38=1),1,0)</f>
        <v>0</v>
      </c>
      <c r="BQ38" s="58">
        <f>IF(AND(BA38=1,BB38=2),1,0)</f>
        <v>0</v>
      </c>
      <c r="BR38" s="58">
        <f>IF(AND(BC38=1,BD38=2),1,0)</f>
        <v>0</v>
      </c>
      <c r="BS38" s="58">
        <f>IF(AND(BE38=1,BF38=2),1,0)</f>
        <v>0</v>
      </c>
      <c r="BT38" s="58">
        <f>IF(AND(BG38=1,BH38=2),1,0)</f>
        <v>0</v>
      </c>
      <c r="BU38" s="58">
        <f>IF(AND(BA38=0,BB38=2),1,0)</f>
        <v>0</v>
      </c>
      <c r="BV38" s="58">
        <f>IF(AND(BC38=0,BD38=2),1,0)</f>
        <v>0</v>
      </c>
      <c r="BW38" s="58">
        <f>IF(AND(BE38=0,BF38=2),1,0)</f>
        <v>0</v>
      </c>
      <c r="BX38" s="58">
        <f>IF(AND(BG38=0,BH38=2),1,0)</f>
        <v>0</v>
      </c>
      <c r="BY38" s="58">
        <f>IF(AND(BA38=1,BB38=1),1,0)</f>
        <v>0</v>
      </c>
      <c r="BZ38" s="58">
        <f>IF(AND(BC38=1,BD38=1),1,0)</f>
        <v>0</v>
      </c>
      <c r="CA38" s="58">
        <f>IF(AND(BE38=1,BF38=1),1,0)</f>
        <v>0</v>
      </c>
      <c r="CB38" s="58">
        <f>IF(AND(BG38=1,BH38=1),1,0)</f>
        <v>0</v>
      </c>
      <c r="CC38" s="58">
        <f>IF(AND(BA38=1,BB38=0),1,0)</f>
        <v>0</v>
      </c>
      <c r="CD38" s="58">
        <f>IF(AND(BC38=1,BD38=0),1,0)</f>
        <v>0</v>
      </c>
      <c r="CE38" s="58">
        <f>IF(AND(BE38=1,BF38=0),1,0)</f>
        <v>0</v>
      </c>
      <c r="CF38" s="58">
        <f>IF(AND(BG38=1,BH38=0),1,0)</f>
        <v>0</v>
      </c>
      <c r="CG38" s="58">
        <f>IF(AND(BA38=0,BB38=1),1,0)</f>
        <v>0</v>
      </c>
      <c r="CH38" s="58">
        <f>IF(AND(BC38=0,BD38=1),1,0)</f>
        <v>0</v>
      </c>
      <c r="CI38" s="58">
        <f>IF(AND(BE38=0,BF38=1),1,0)</f>
        <v>0</v>
      </c>
      <c r="CJ38" s="58">
        <f>IF(AND(BG38=0,BH38=1),1,0)</f>
        <v>0</v>
      </c>
      <c r="CK38" s="58">
        <f>IF(Y40=AR38,Z40,0)</f>
        <v>0</v>
      </c>
      <c r="CL38" s="58">
        <f>IF(Y41=AR38,Z40,0)</f>
        <v>0</v>
      </c>
      <c r="CM38" s="58">
        <f>IF(AK40=AR38,AL40,0)</f>
        <v>0</v>
      </c>
      <c r="CN38" s="58">
        <f>IF(AK41=AR38,AL40,0)</f>
        <v>0</v>
      </c>
    </row>
    <row r="39" spans="1:107" x14ac:dyDescent="0.3">
      <c r="A39" s="6"/>
      <c r="B39" s="12" t="s">
        <v>16</v>
      </c>
      <c r="C39" s="6"/>
      <c r="D39" s="6"/>
      <c r="E39" s="13" t="s">
        <v>17</v>
      </c>
      <c r="F39" s="13" t="s">
        <v>18</v>
      </c>
      <c r="G39" s="13" t="s">
        <v>19</v>
      </c>
      <c r="H39" s="12"/>
      <c r="I39" s="12"/>
      <c r="J39" s="12"/>
      <c r="K39" s="12"/>
      <c r="L39" s="12"/>
      <c r="M39" s="12"/>
      <c r="N39" s="6"/>
      <c r="O39" s="12" t="s">
        <v>20</v>
      </c>
      <c r="P39" s="6"/>
      <c r="Q39" s="6"/>
      <c r="R39" s="13" t="s">
        <v>17</v>
      </c>
      <c r="S39" s="13" t="s">
        <v>18</v>
      </c>
      <c r="T39" s="13" t="s">
        <v>19</v>
      </c>
      <c r="U39" s="5"/>
      <c r="V39" s="5"/>
      <c r="W39" s="5"/>
      <c r="Z39" s="13" t="s">
        <v>60</v>
      </c>
      <c r="AA39" s="13" t="s">
        <v>61</v>
      </c>
      <c r="AB39" s="13" t="s">
        <v>62</v>
      </c>
      <c r="AC39" s="13" t="s">
        <v>63</v>
      </c>
      <c r="AD39" s="13" t="s">
        <v>64</v>
      </c>
      <c r="AE39" s="57" t="s">
        <v>65</v>
      </c>
      <c r="AF39" s="57"/>
      <c r="AG39" s="51" t="s">
        <v>53</v>
      </c>
      <c r="AH39" s="51"/>
      <c r="AI39" s="50" t="s">
        <v>54</v>
      </c>
      <c r="AJ39" s="50"/>
      <c r="AL39" s="13" t="s">
        <v>60</v>
      </c>
      <c r="AM39" s="13" t="s">
        <v>61</v>
      </c>
      <c r="AN39" s="13" t="s">
        <v>62</v>
      </c>
      <c r="AO39" s="13" t="s">
        <v>63</v>
      </c>
      <c r="AP39" s="13" t="s">
        <v>64</v>
      </c>
      <c r="AR39" s="58" t="s">
        <v>14</v>
      </c>
      <c r="AS39" s="58">
        <f>IF(Y40=AR39,SUM(E40:G40),0)</f>
        <v>0</v>
      </c>
      <c r="AT39" s="58">
        <f>IF(Y40=AR39,SUM(E41:G41),0)</f>
        <v>0</v>
      </c>
      <c r="AU39" s="58">
        <f>IF(Y41=AR39,SUM(E41:G41),0)</f>
        <v>0</v>
      </c>
      <c r="AV39" s="58">
        <f>IF(Y41=AR39,SUM(E40:G40),0)</f>
        <v>0</v>
      </c>
      <c r="AW39" s="58">
        <f>IF(AK40=AR39,SUM(R40:T40),0)</f>
        <v>0</v>
      </c>
      <c r="AX39" s="58">
        <f>IF(AK40=AR39,SUM(R41:T41),0)</f>
        <v>0</v>
      </c>
      <c r="AY39" s="58">
        <f>IF(AK41=AR39,SUM(R41:T41),0)</f>
        <v>0</v>
      </c>
      <c r="AZ39" s="58">
        <f>IF(AK41=AR39,SUM(R40:T40),0)</f>
        <v>0</v>
      </c>
      <c r="BA39" s="58">
        <f>IF(Y40=AR39,AD40,0)</f>
        <v>0</v>
      </c>
      <c r="BB39" s="58">
        <f>IF(Y40=AR39,AD41,0)</f>
        <v>0</v>
      </c>
      <c r="BC39" s="58">
        <f>IF(Y41=AR39,AD41,0)</f>
        <v>0</v>
      </c>
      <c r="BD39" s="58">
        <f>IF(Y41=AR39,AD40,0)</f>
        <v>0</v>
      </c>
      <c r="BE39" s="58">
        <f>IF(AK40=AR39,AP40,0)</f>
        <v>0</v>
      </c>
      <c r="BF39" s="58">
        <f>IF(AK40=AR39,AP41,0)</f>
        <v>0</v>
      </c>
      <c r="BG39" s="58">
        <f>IF(AK41=AR39,AP41,0)</f>
        <v>0</v>
      </c>
      <c r="BH39" s="58">
        <f>IF(AK41=AR39,AP40,0)</f>
        <v>0</v>
      </c>
      <c r="BI39" s="58">
        <f t="shared" ref="BI39:BI42" si="119">IF(AND(BA39=2,BB39=0),1,0)</f>
        <v>0</v>
      </c>
      <c r="BJ39" s="58">
        <f t="shared" ref="BJ39:BJ42" si="120">IF(AND(BC39=2,BD39=0),1,0)</f>
        <v>0</v>
      </c>
      <c r="BK39" s="58">
        <f t="shared" ref="BK39:BK42" si="121">IF(AND(BE39=2,BF39=0),1,0)</f>
        <v>0</v>
      </c>
      <c r="BL39" s="58">
        <f t="shared" ref="BL39:BL42" si="122">IF(AND(BG39=2,BH39=0),1,0)</f>
        <v>0</v>
      </c>
      <c r="BM39" s="58">
        <f t="shared" ref="BM39:BM42" si="123">IF(AND(BA39=2,BB39=1),1,0)</f>
        <v>0</v>
      </c>
      <c r="BN39" s="58">
        <f t="shared" ref="BN39:BN42" si="124">IF(AND(BC39=2,BD39=1),1,0)</f>
        <v>0</v>
      </c>
      <c r="BO39" s="58">
        <f t="shared" ref="BO39:BO42" si="125">IF(AND(BE39=2,BF39=1),1,0)</f>
        <v>0</v>
      </c>
      <c r="BP39" s="58">
        <f t="shared" ref="BP39:BP42" si="126">IF(AND(BG39=2,BH39=1),1,0)</f>
        <v>0</v>
      </c>
      <c r="BQ39" s="58">
        <f t="shared" ref="BQ39:BQ42" si="127">IF(AND(BA39=1,BB39=2),1,0)</f>
        <v>0</v>
      </c>
      <c r="BR39" s="58">
        <f t="shared" ref="BR39:BR42" si="128">IF(AND(BC39=1,BD39=2),1,0)</f>
        <v>0</v>
      </c>
      <c r="BS39" s="58">
        <f t="shared" ref="BS39:BS42" si="129">IF(AND(BE39=1,BF39=2),1,0)</f>
        <v>0</v>
      </c>
      <c r="BT39" s="58">
        <f t="shared" ref="BT39:BT42" si="130">IF(AND(BG39=1,BH39=2),1,0)</f>
        <v>0</v>
      </c>
      <c r="BU39" s="58">
        <f>IF(AND(BA39=0,BB39=2),1,0)</f>
        <v>0</v>
      </c>
      <c r="BV39" s="58">
        <f>IF(AND(BC39=0,BD39=2),1,0)</f>
        <v>0</v>
      </c>
      <c r="BW39" s="58">
        <f>IF(AND(BE39=0,BF39=2),1,0)</f>
        <v>0</v>
      </c>
      <c r="BX39" s="58">
        <f>IF(AND(BG39=0,BH39=2),1,0)</f>
        <v>0</v>
      </c>
      <c r="BY39" s="58">
        <f t="shared" ref="BY39:BY42" si="131">IF(AND(BA39=1,BB39=1),1,0)</f>
        <v>0</v>
      </c>
      <c r="BZ39" s="58">
        <f t="shared" ref="BZ39:BZ42" si="132">IF(AND(BC39=1,BD39=1),1,0)</f>
        <v>0</v>
      </c>
      <c r="CA39" s="58">
        <f t="shared" ref="CA39:CA42" si="133">IF(AND(BE39=1,BF39=1),1,0)</f>
        <v>0</v>
      </c>
      <c r="CB39" s="58">
        <f t="shared" ref="CB39:CB42" si="134">IF(AND(BG39=1,BH39=1),1,0)</f>
        <v>0</v>
      </c>
      <c r="CC39" s="58">
        <f t="shared" ref="CC39:CC42" si="135">IF(AND(BA39=1,BB39=0),1,0)</f>
        <v>0</v>
      </c>
      <c r="CD39" s="58">
        <f t="shared" ref="CD39:CD42" si="136">IF(AND(BC39=1,BD39=0),1,0)</f>
        <v>0</v>
      </c>
      <c r="CE39" s="58">
        <f t="shared" ref="CE39:CE42" si="137">IF(AND(BE39=1,BF39=0),1,0)</f>
        <v>0</v>
      </c>
      <c r="CF39" s="58">
        <f t="shared" ref="CF39:CF42" si="138">IF(AND(BG39=1,BH39=0),1,0)</f>
        <v>0</v>
      </c>
      <c r="CG39" s="58">
        <f t="shared" ref="CG39:CG42" si="139">IF(AND(BA39=0,BB39=1),1,0)</f>
        <v>0</v>
      </c>
      <c r="CH39" s="58">
        <f t="shared" ref="CH39:CH42" si="140">IF(AND(BC39=0,BD39=1),1,0)</f>
        <v>0</v>
      </c>
      <c r="CI39" s="58">
        <f t="shared" ref="CI39:CI42" si="141">IF(AND(BE39=0,BF39=1),1,0)</f>
        <v>0</v>
      </c>
      <c r="CJ39" s="58">
        <f t="shared" ref="CJ39:CJ42" si="142">IF(AND(BG39=0,BH39=1),1,0)</f>
        <v>0</v>
      </c>
      <c r="CK39" s="58">
        <f>IF(Y40=AR39,Z40,0)</f>
        <v>0</v>
      </c>
      <c r="CL39" s="58">
        <f>IF(Y41=AR39,Z40,0)</f>
        <v>0</v>
      </c>
      <c r="CM39" s="58">
        <f>IF(AK40=AR39,AL40,0)</f>
        <v>0</v>
      </c>
      <c r="CN39" s="58">
        <f>IF(AK41=AR39,AL40,0)</f>
        <v>0</v>
      </c>
    </row>
    <row r="40" spans="1:107" x14ac:dyDescent="0.3">
      <c r="A40" s="28" t="str">
        <f>IF(Poule_de=3,AE40,IF(Poule_de=4,AG40,AI40))</f>
        <v>E</v>
      </c>
      <c r="B40" s="29" t="str">
        <f>IF(A40&lt;&gt;"x",IF(VLOOKUP(A40,Equipes,2,FALSE)&lt;&gt;"",VLOOKUP(A40,Equipes,2,FALSE),""),"")</f>
        <v>EE</v>
      </c>
      <c r="C40" s="30"/>
      <c r="D40" s="31"/>
      <c r="E40" s="20"/>
      <c r="F40" s="21"/>
      <c r="G40" s="21"/>
      <c r="H40" s="56" t="str">
        <f>IF(Z40=1,AD40,"")</f>
        <v/>
      </c>
      <c r="I40" s="7"/>
      <c r="J40" s="7"/>
      <c r="K40" s="7"/>
      <c r="L40" s="7"/>
      <c r="M40" s="7"/>
      <c r="N40" s="28" t="str">
        <f>IF(Poule_de=3,AE41,IF(Poule_de=4,AG41,AI41))</f>
        <v>A</v>
      </c>
      <c r="O40" s="29" t="str">
        <f>IF(N40&lt;&gt;"x",IF(VLOOKUP(N40,Equipes,2,FALSE)&lt;&gt;"",VLOOKUP(N40,Equipes,2,FALSE),""),"")</f>
        <v>AA</v>
      </c>
      <c r="P40" s="30"/>
      <c r="Q40" s="31"/>
      <c r="R40" s="20"/>
      <c r="S40" s="21"/>
      <c r="T40" s="21"/>
      <c r="U40" s="56" t="str">
        <f>IF(AL40=1,AP40,"")</f>
        <v/>
      </c>
      <c r="V40" s="5"/>
      <c r="W40" s="5"/>
      <c r="Y40" s="55" t="str">
        <f>A40</f>
        <v>E</v>
      </c>
      <c r="Z40" s="52">
        <f>IF(SUM(E40:G41)&gt;0,1,0)</f>
        <v>0</v>
      </c>
      <c r="AA40" s="52">
        <f>IF(Z40=1,IF(E40&gt;E41,1,0),0)</f>
        <v>0</v>
      </c>
      <c r="AB40" s="52">
        <f>IF(Z40=1,IF(F40&gt;F41,1,0),0)</f>
        <v>0</v>
      </c>
      <c r="AC40" s="52">
        <f>IF(Z40=1,IF(G40&gt;G41,1,0),0)</f>
        <v>0</v>
      </c>
      <c r="AD40" s="52">
        <f>SUM(AA40:AC40)</f>
        <v>0</v>
      </c>
      <c r="AE40" s="43" t="s">
        <v>66</v>
      </c>
      <c r="AF40" s="44" t="s">
        <v>66</v>
      </c>
      <c r="AG40" s="43" t="s">
        <v>66</v>
      </c>
      <c r="AH40" s="44" t="s">
        <v>66</v>
      </c>
      <c r="AI40" s="43" t="s">
        <v>27</v>
      </c>
      <c r="AJ40" s="44" t="s">
        <v>15</v>
      </c>
      <c r="AK40" s="55" t="str">
        <f>N40</f>
        <v>A</v>
      </c>
      <c r="AL40" s="52">
        <f>IF(SUM(R40:T41)&gt;0,1,0)</f>
        <v>0</v>
      </c>
      <c r="AM40" s="52">
        <f>IF(AL40=1,IF(R40&gt;R41,1,0),0)</f>
        <v>0</v>
      </c>
      <c r="AN40" s="52">
        <f>IF(AL40=1,IF(S40&gt;S41,1,0),0)</f>
        <v>0</v>
      </c>
      <c r="AO40" s="52">
        <f>IF(AL40=1,IF(T40&gt;T41,1,0),0)</f>
        <v>0</v>
      </c>
      <c r="AP40" s="52">
        <f>SUM(AM40:AO40)</f>
        <v>0</v>
      </c>
      <c r="AR40" s="58" t="s">
        <v>15</v>
      </c>
      <c r="AS40" s="58">
        <f>IF(Y40=AR40,SUM(E40:G40),0)</f>
        <v>0</v>
      </c>
      <c r="AT40" s="58">
        <f>IF(Y40=AR40,SUM(E41:G41),0)</f>
        <v>0</v>
      </c>
      <c r="AU40" s="58">
        <f>IF(Y41=AR40,SUM(E41:G41),0)</f>
        <v>0</v>
      </c>
      <c r="AV40" s="58">
        <f>IF(Y41=AR40,SUM(E40:G40),0)</f>
        <v>0</v>
      </c>
      <c r="AW40" s="58">
        <f>IF(AK40=AR40,SUM(R40:T40),0)</f>
        <v>0</v>
      </c>
      <c r="AX40" s="58">
        <f>IF(AK40=AR40,SUM(R41:T41),0)</f>
        <v>0</v>
      </c>
      <c r="AY40" s="58">
        <f>IF(AK41=AR40,SUM(R41:T41),0)</f>
        <v>0</v>
      </c>
      <c r="AZ40" s="58">
        <f>IF(AK41=AR40,SUM(R40:T40),0)</f>
        <v>0</v>
      </c>
      <c r="BA40" s="58">
        <f>IF(Y40=AR40,AD40,0)</f>
        <v>0</v>
      </c>
      <c r="BB40" s="58">
        <f>IF(Y40=AR40,AD41,0)</f>
        <v>0</v>
      </c>
      <c r="BC40" s="58">
        <f>IF(Y41=AR40,AD41,0)</f>
        <v>0</v>
      </c>
      <c r="BD40" s="58">
        <f>IF(Y41=AR40,AD40,0)</f>
        <v>0</v>
      </c>
      <c r="BE40" s="58">
        <f>IF(AK40=AR40,AP40,0)</f>
        <v>0</v>
      </c>
      <c r="BF40" s="58">
        <f>IF(AK40=AR40,AP41,0)</f>
        <v>0</v>
      </c>
      <c r="BG40" s="58">
        <f>IF(AK41=AR40,AP41,0)</f>
        <v>0</v>
      </c>
      <c r="BH40" s="58">
        <f>IF(AK41=AR40,AP40,0)</f>
        <v>0</v>
      </c>
      <c r="BI40" s="58">
        <f t="shared" si="119"/>
        <v>0</v>
      </c>
      <c r="BJ40" s="58">
        <f t="shared" si="120"/>
        <v>0</v>
      </c>
      <c r="BK40" s="58">
        <f t="shared" si="121"/>
        <v>0</v>
      </c>
      <c r="BL40" s="58">
        <f t="shared" si="122"/>
        <v>0</v>
      </c>
      <c r="BM40" s="58">
        <f t="shared" si="123"/>
        <v>0</v>
      </c>
      <c r="BN40" s="58">
        <f t="shared" si="124"/>
        <v>0</v>
      </c>
      <c r="BO40" s="58">
        <f t="shared" si="125"/>
        <v>0</v>
      </c>
      <c r="BP40" s="58">
        <f t="shared" si="126"/>
        <v>0</v>
      </c>
      <c r="BQ40" s="58">
        <f t="shared" si="127"/>
        <v>0</v>
      </c>
      <c r="BR40" s="58">
        <f t="shared" si="128"/>
        <v>0</v>
      </c>
      <c r="BS40" s="58">
        <f t="shared" si="129"/>
        <v>0</v>
      </c>
      <c r="BT40" s="58">
        <f t="shared" si="130"/>
        <v>0</v>
      </c>
      <c r="BU40" s="58">
        <f>IF(AND(BA40=0,BB40=2),1,0)</f>
        <v>0</v>
      </c>
      <c r="BV40" s="58">
        <f>IF(AND(BC40=0,BD40=2),1,0)</f>
        <v>0</v>
      </c>
      <c r="BW40" s="58">
        <f>IF(AND(BE40=0,BF40=2),1,0)</f>
        <v>0</v>
      </c>
      <c r="BX40" s="58">
        <f>IF(AND(BG40=0,BH40=2),1,0)</f>
        <v>0</v>
      </c>
      <c r="BY40" s="58">
        <f t="shared" si="131"/>
        <v>0</v>
      </c>
      <c r="BZ40" s="58">
        <f t="shared" si="132"/>
        <v>0</v>
      </c>
      <c r="CA40" s="58">
        <f t="shared" si="133"/>
        <v>0</v>
      </c>
      <c r="CB40" s="58">
        <f t="shared" si="134"/>
        <v>0</v>
      </c>
      <c r="CC40" s="58">
        <f t="shared" si="135"/>
        <v>0</v>
      </c>
      <c r="CD40" s="58">
        <f t="shared" si="136"/>
        <v>0</v>
      </c>
      <c r="CE40" s="58">
        <f t="shared" si="137"/>
        <v>0</v>
      </c>
      <c r="CF40" s="58">
        <f t="shared" si="138"/>
        <v>0</v>
      </c>
      <c r="CG40" s="58">
        <f t="shared" si="139"/>
        <v>0</v>
      </c>
      <c r="CH40" s="58">
        <f t="shared" si="140"/>
        <v>0</v>
      </c>
      <c r="CI40" s="58">
        <f t="shared" si="141"/>
        <v>0</v>
      </c>
      <c r="CJ40" s="58">
        <f t="shared" si="142"/>
        <v>0</v>
      </c>
      <c r="CK40" s="58">
        <f>IF(Y40=AR40,Z40,0)</f>
        <v>0</v>
      </c>
      <c r="CL40" s="58">
        <f>IF(Y41=AR40,Z40,0)</f>
        <v>0</v>
      </c>
      <c r="CM40" s="58">
        <f>IF(AK40=AR40,AL40,0)</f>
        <v>0</v>
      </c>
      <c r="CN40" s="58">
        <f>IF(AK41=AR40,AL40,0)</f>
        <v>0</v>
      </c>
    </row>
    <row r="41" spans="1:107" x14ac:dyDescent="0.3">
      <c r="A41" s="28" t="str">
        <f>IF(Poule_de=3,AF40,IF(Poule_de=4,AH40,AJ40))</f>
        <v>C</v>
      </c>
      <c r="B41" s="29" t="str">
        <f>IF(A40&lt;&gt;"x",IF(VLOOKUP(A41,Equipes,2,FALSE)&lt;&gt;"",VLOOKUP(A41,Equipes,2,FALSE),""),"")</f>
        <v>CC</v>
      </c>
      <c r="C41" s="30"/>
      <c r="D41" s="31"/>
      <c r="E41" s="20"/>
      <c r="F41" s="21"/>
      <c r="G41" s="21"/>
      <c r="H41" s="56" t="str">
        <f>IF(Z40=1,AD41,"")</f>
        <v/>
      </c>
      <c r="I41" s="7"/>
      <c r="J41" s="7"/>
      <c r="K41" s="7"/>
      <c r="L41" s="7"/>
      <c r="M41" s="7"/>
      <c r="N41" s="28" t="str">
        <f>IF(Poule_de=3,AF41,IF(Poule_de=4,AH41,AJ41))</f>
        <v>B</v>
      </c>
      <c r="O41" s="29" t="str">
        <f>IF(N40&lt;&gt;"x",IF(VLOOKUP(N41,Equipes,2,FALSE)&lt;&gt;"",VLOOKUP(N41,Equipes,2,FALSE),""),"")</f>
        <v>BB</v>
      </c>
      <c r="P41" s="30"/>
      <c r="Q41" s="31"/>
      <c r="R41" s="20"/>
      <c r="S41" s="21"/>
      <c r="T41" s="21"/>
      <c r="U41" s="56" t="str">
        <f>IF(AL40=1,AP41,"")</f>
        <v/>
      </c>
      <c r="V41" s="5"/>
      <c r="W41" s="5"/>
      <c r="Y41" s="55" t="str">
        <f>A41</f>
        <v>C</v>
      </c>
      <c r="Z41" s="53"/>
      <c r="AA41" s="52">
        <f>IF(Z40=1,IF(E41&gt;E40,1,0),0)</f>
        <v>0</v>
      </c>
      <c r="AB41" s="52">
        <f>IF(Z40=1,IF(F41&gt;F40,1,0),0)</f>
        <v>0</v>
      </c>
      <c r="AC41" s="52">
        <f>IF(Z40=1,IF(G41&gt;G40,1,0),0)</f>
        <v>0</v>
      </c>
      <c r="AD41" s="52">
        <f>SUM(AA41:AC41)</f>
        <v>0</v>
      </c>
      <c r="AE41" s="43" t="s">
        <v>66</v>
      </c>
      <c r="AF41" s="44" t="s">
        <v>66</v>
      </c>
      <c r="AG41" s="43" t="s">
        <v>66</v>
      </c>
      <c r="AH41" s="44" t="s">
        <v>66</v>
      </c>
      <c r="AI41" s="43" t="s">
        <v>5</v>
      </c>
      <c r="AJ41" s="44" t="s">
        <v>14</v>
      </c>
      <c r="AK41" s="55" t="str">
        <f>N41</f>
        <v>B</v>
      </c>
      <c r="AL41" s="53"/>
      <c r="AM41" s="52">
        <f>IF(AL40=1,IF(R41&gt;R40,1,0),0)</f>
        <v>0</v>
      </c>
      <c r="AN41" s="52">
        <f>IF(AL40=1,IF(S41&gt;S40,1,0),0)</f>
        <v>0</v>
      </c>
      <c r="AO41" s="52">
        <f>IF(AL40=1,IF(T41&gt;T40,1,0),0)</f>
        <v>0</v>
      </c>
      <c r="AP41" s="52">
        <f>SUM(AM41:AO41)</f>
        <v>0</v>
      </c>
      <c r="AR41" s="58" t="s">
        <v>6</v>
      </c>
      <c r="AS41" s="58">
        <f>IF(Y40=AR41,SUM(E40:G40),0)</f>
        <v>0</v>
      </c>
      <c r="AT41" s="58">
        <f>IF(Y40=AR41,SUM(E41:G41),0)</f>
        <v>0</v>
      </c>
      <c r="AU41" s="58">
        <f>IF(Y41=AR41,SUM(E41:G41),0)</f>
        <v>0</v>
      </c>
      <c r="AV41" s="58">
        <f>IF(Y41=AR41,SUM(E40:G40),0)</f>
        <v>0</v>
      </c>
      <c r="AW41" s="58">
        <f>IF(AK40=AR41,SUM(R40:T40),0)</f>
        <v>0</v>
      </c>
      <c r="AX41" s="58">
        <f>IF(AK40=AR41,SUM(R41:T41),0)</f>
        <v>0</v>
      </c>
      <c r="AY41" s="58">
        <f>IF(AK41=AR41,SUM(R41:T41),0)</f>
        <v>0</v>
      </c>
      <c r="AZ41" s="58">
        <f>IF(AK41=AR41,SUM(R40:T40),0)</f>
        <v>0</v>
      </c>
      <c r="BA41" s="58">
        <f>IF(Y40=AR41,AD40,0)</f>
        <v>0</v>
      </c>
      <c r="BB41" s="58">
        <f>IF(Y40=AR41,AD41,0)</f>
        <v>0</v>
      </c>
      <c r="BC41" s="58">
        <f>IF(Y41=AR41,AD41,0)</f>
        <v>0</v>
      </c>
      <c r="BD41" s="58">
        <f>IF(Y41=AR41,AD40,0)</f>
        <v>0</v>
      </c>
      <c r="BE41" s="58">
        <f>IF(AK40=AR41,AP40,0)</f>
        <v>0</v>
      </c>
      <c r="BF41" s="58">
        <f>IF(AK40=AR41,AP41,0)</f>
        <v>0</v>
      </c>
      <c r="BG41" s="58">
        <f>IF(AK41=AR41,AP41,0)</f>
        <v>0</v>
      </c>
      <c r="BH41" s="58">
        <f>IF(AK41=AR41,AP40,0)</f>
        <v>0</v>
      </c>
      <c r="BI41" s="58">
        <f t="shared" si="119"/>
        <v>0</v>
      </c>
      <c r="BJ41" s="58">
        <f t="shared" si="120"/>
        <v>0</v>
      </c>
      <c r="BK41" s="58">
        <f t="shared" si="121"/>
        <v>0</v>
      </c>
      <c r="BL41" s="58">
        <f t="shared" si="122"/>
        <v>0</v>
      </c>
      <c r="BM41" s="58">
        <f t="shared" si="123"/>
        <v>0</v>
      </c>
      <c r="BN41" s="58">
        <f t="shared" si="124"/>
        <v>0</v>
      </c>
      <c r="BO41" s="58">
        <f t="shared" si="125"/>
        <v>0</v>
      </c>
      <c r="BP41" s="58">
        <f t="shared" si="126"/>
        <v>0</v>
      </c>
      <c r="BQ41" s="58">
        <f t="shared" si="127"/>
        <v>0</v>
      </c>
      <c r="BR41" s="58">
        <f t="shared" si="128"/>
        <v>0</v>
      </c>
      <c r="BS41" s="58">
        <f t="shared" si="129"/>
        <v>0</v>
      </c>
      <c r="BT41" s="58">
        <f t="shared" si="130"/>
        <v>0</v>
      </c>
      <c r="BU41" s="58">
        <f>IF(AND(BA41=0,BB41=2),1,0)</f>
        <v>0</v>
      </c>
      <c r="BV41" s="58">
        <f>IF(AND(BC41=0,BD41=2),1,0)</f>
        <v>0</v>
      </c>
      <c r="BW41" s="58">
        <f>IF(AND(BE41=0,BF41=2),1,0)</f>
        <v>0</v>
      </c>
      <c r="BX41" s="58">
        <f>IF(AND(BG41=0,BH41=2),1,0)</f>
        <v>0</v>
      </c>
      <c r="BY41" s="58">
        <f t="shared" si="131"/>
        <v>0</v>
      </c>
      <c r="BZ41" s="58">
        <f t="shared" si="132"/>
        <v>0</v>
      </c>
      <c r="CA41" s="58">
        <f t="shared" si="133"/>
        <v>0</v>
      </c>
      <c r="CB41" s="58">
        <f t="shared" si="134"/>
        <v>0</v>
      </c>
      <c r="CC41" s="58">
        <f t="shared" si="135"/>
        <v>0</v>
      </c>
      <c r="CD41" s="58">
        <f t="shared" si="136"/>
        <v>0</v>
      </c>
      <c r="CE41" s="58">
        <f t="shared" si="137"/>
        <v>0</v>
      </c>
      <c r="CF41" s="58">
        <f t="shared" si="138"/>
        <v>0</v>
      </c>
      <c r="CG41" s="58">
        <f t="shared" si="139"/>
        <v>0</v>
      </c>
      <c r="CH41" s="58">
        <f t="shared" si="140"/>
        <v>0</v>
      </c>
      <c r="CI41" s="58">
        <f t="shared" si="141"/>
        <v>0</v>
      </c>
      <c r="CJ41" s="58">
        <f t="shared" si="142"/>
        <v>0</v>
      </c>
      <c r="CK41" s="58">
        <f>IF(Y40=AR41,Z40,0)</f>
        <v>0</v>
      </c>
      <c r="CL41" s="58">
        <f>IF(Y41=AR41,Z40,0)</f>
        <v>0</v>
      </c>
      <c r="CM41" s="58">
        <f>IF(AK40=AR41,AL40,0)</f>
        <v>0</v>
      </c>
      <c r="CN41" s="58">
        <f>IF(AK41=AR41,AL40,0)</f>
        <v>0</v>
      </c>
    </row>
    <row r="42" spans="1:107" x14ac:dyDescent="0.3">
      <c r="AR42" s="58" t="s">
        <v>27</v>
      </c>
      <c r="AS42" s="58">
        <f>IF(Y40=AR42,SUM(E40:G40),0)</f>
        <v>0</v>
      </c>
      <c r="AT42" s="58">
        <f>IF(Y40=AR42,SUM(E41:G41),0)</f>
        <v>0</v>
      </c>
      <c r="AU42" s="58">
        <f>IF(Y41=AR42,SUM(E41:G41),0)</f>
        <v>0</v>
      </c>
      <c r="AV42" s="58">
        <f>IF(Y41=AR42,SUM(E40:G40),0)</f>
        <v>0</v>
      </c>
      <c r="AW42" s="58">
        <f>IF(AK40=AR42,SUM(R40:T40),0)</f>
        <v>0</v>
      </c>
      <c r="AX42" s="58">
        <f>IF(AK40=AR42,SUM(R41:T41),0)</f>
        <v>0</v>
      </c>
      <c r="AY42" s="58">
        <f>IF(AK41=AR42,SUM(R41:T41),0)</f>
        <v>0</v>
      </c>
      <c r="AZ42" s="58">
        <f>IF(AK41=AR42,SUM(R40:T40),0)</f>
        <v>0</v>
      </c>
      <c r="BA42" s="58">
        <f>IF(Y40=AR42,AD40,0)</f>
        <v>0</v>
      </c>
      <c r="BB42" s="58">
        <f>IF(Y40=AR42,AD41,0)</f>
        <v>0</v>
      </c>
      <c r="BC42" s="58">
        <f>IF(Y41=AR42,AD41,0)</f>
        <v>0</v>
      </c>
      <c r="BD42" s="58">
        <f>IF(Y41=AR42,AD40,0)</f>
        <v>0</v>
      </c>
      <c r="BE42" s="58">
        <f>IF(AK40=AR42,AP40,0)</f>
        <v>0</v>
      </c>
      <c r="BF42" s="58">
        <f>IF(AK40=AR42,AP41,0)</f>
        <v>0</v>
      </c>
      <c r="BG42" s="58">
        <f>IF(AK41=AR42,AP41,0)</f>
        <v>0</v>
      </c>
      <c r="BH42" s="58">
        <f>IF(AK41=AR42,AP40,0)</f>
        <v>0</v>
      </c>
      <c r="BI42" s="58">
        <f t="shared" si="119"/>
        <v>0</v>
      </c>
      <c r="BJ42" s="58">
        <f t="shared" si="120"/>
        <v>0</v>
      </c>
      <c r="BK42" s="58">
        <f t="shared" si="121"/>
        <v>0</v>
      </c>
      <c r="BL42" s="58">
        <f t="shared" si="122"/>
        <v>0</v>
      </c>
      <c r="BM42" s="58">
        <f t="shared" si="123"/>
        <v>0</v>
      </c>
      <c r="BN42" s="58">
        <f t="shared" si="124"/>
        <v>0</v>
      </c>
      <c r="BO42" s="58">
        <f t="shared" si="125"/>
        <v>0</v>
      </c>
      <c r="BP42" s="58">
        <f t="shared" si="126"/>
        <v>0</v>
      </c>
      <c r="BQ42" s="58">
        <f t="shared" si="127"/>
        <v>0</v>
      </c>
      <c r="BR42" s="58">
        <f t="shared" si="128"/>
        <v>0</v>
      </c>
      <c r="BS42" s="58">
        <f t="shared" si="129"/>
        <v>0</v>
      </c>
      <c r="BT42" s="58">
        <f t="shared" si="130"/>
        <v>0</v>
      </c>
      <c r="BU42" s="58">
        <f>IF(AND(BA42=0,BB42=2),1,0)</f>
        <v>0</v>
      </c>
      <c r="BV42" s="58">
        <f>IF(AND(BC42=0,BD42=2),1,0)</f>
        <v>0</v>
      </c>
      <c r="BW42" s="58">
        <f>IF(AND(BE42=0,BF42=2),1,0)</f>
        <v>0</v>
      </c>
      <c r="BX42" s="58">
        <f>IF(AND(BG42=0,BH42=2),1,0)</f>
        <v>0</v>
      </c>
      <c r="BY42" s="58">
        <f t="shared" si="131"/>
        <v>0</v>
      </c>
      <c r="BZ42" s="58">
        <f t="shared" si="132"/>
        <v>0</v>
      </c>
      <c r="CA42" s="58">
        <f t="shared" si="133"/>
        <v>0</v>
      </c>
      <c r="CB42" s="58">
        <f t="shared" si="134"/>
        <v>0</v>
      </c>
      <c r="CC42" s="58">
        <f t="shared" si="135"/>
        <v>0</v>
      </c>
      <c r="CD42" s="58">
        <f t="shared" si="136"/>
        <v>0</v>
      </c>
      <c r="CE42" s="58">
        <f t="shared" si="137"/>
        <v>0</v>
      </c>
      <c r="CF42" s="58">
        <f t="shared" si="138"/>
        <v>0</v>
      </c>
      <c r="CG42" s="58">
        <f t="shared" si="139"/>
        <v>0</v>
      </c>
      <c r="CH42" s="58">
        <f t="shared" si="140"/>
        <v>0</v>
      </c>
      <c r="CI42" s="58">
        <f t="shared" si="141"/>
        <v>0</v>
      </c>
      <c r="CJ42" s="58">
        <f t="shared" si="142"/>
        <v>0</v>
      </c>
      <c r="CK42" s="58">
        <f>IF(Y40=AR42,Z40,0)</f>
        <v>0</v>
      </c>
      <c r="CL42" s="58">
        <f>IF(Y41=AR42,Z40,0)</f>
        <v>0</v>
      </c>
      <c r="CM42" s="58">
        <f>IF(AK40=AR42,AL40,0)</f>
        <v>0</v>
      </c>
      <c r="CN42" s="58">
        <f>IF(AK41=AR42,AL40,0)</f>
        <v>0</v>
      </c>
    </row>
  </sheetData>
  <sheetProtection sheet="1" selectLockedCells="1"/>
  <mergeCells count="103">
    <mergeCell ref="CG15:CJ15"/>
    <mergeCell ref="CG16:CH16"/>
    <mergeCell ref="CI16:CJ16"/>
    <mergeCell ref="Q1:W1"/>
    <mergeCell ref="BY15:CB15"/>
    <mergeCell ref="BY16:BZ16"/>
    <mergeCell ref="CA16:CB16"/>
    <mergeCell ref="CC15:CF15"/>
    <mergeCell ref="CC16:CD16"/>
    <mergeCell ref="CE16:CF16"/>
    <mergeCell ref="BW16:BX16"/>
    <mergeCell ref="AW16:AX16"/>
    <mergeCell ref="AY16:AZ16"/>
    <mergeCell ref="BA16:BB16"/>
    <mergeCell ref="BC16:BD16"/>
    <mergeCell ref="BE16:BF16"/>
    <mergeCell ref="BG16:BH16"/>
    <mergeCell ref="CM16:CN16"/>
    <mergeCell ref="CK15:CN15"/>
    <mergeCell ref="BI15:BL15"/>
    <mergeCell ref="BI16:BJ16"/>
    <mergeCell ref="BK16:BL16"/>
    <mergeCell ref="BQ15:BT15"/>
    <mergeCell ref="BQ16:BR16"/>
    <mergeCell ref="BS16:BT16"/>
    <mergeCell ref="BM15:BP15"/>
    <mergeCell ref="BM16:BN16"/>
    <mergeCell ref="AS15:AZ15"/>
    <mergeCell ref="BA15:BH15"/>
    <mergeCell ref="CK16:CL16"/>
    <mergeCell ref="BO16:BP16"/>
    <mergeCell ref="BU15:BX15"/>
    <mergeCell ref="BU16:BV16"/>
    <mergeCell ref="B40:D40"/>
    <mergeCell ref="O40:Q40"/>
    <mergeCell ref="B41:D41"/>
    <mergeCell ref="O41:Q41"/>
    <mergeCell ref="AU16:AV16"/>
    <mergeCell ref="AS16:AT16"/>
    <mergeCell ref="G16:I16"/>
    <mergeCell ref="B35:D35"/>
    <mergeCell ref="O35:Q35"/>
    <mergeCell ref="B36:D36"/>
    <mergeCell ref="O36:Q36"/>
    <mergeCell ref="AE38:AJ38"/>
    <mergeCell ref="AE39:AF39"/>
    <mergeCell ref="AG39:AH39"/>
    <mergeCell ref="AI39:AJ39"/>
    <mergeCell ref="B31:D31"/>
    <mergeCell ref="O31:Q31"/>
    <mergeCell ref="AE33:AJ33"/>
    <mergeCell ref="AE34:AF34"/>
    <mergeCell ref="AG34:AH34"/>
    <mergeCell ref="AI34:AJ34"/>
    <mergeCell ref="AE28:AJ28"/>
    <mergeCell ref="AE29:AF29"/>
    <mergeCell ref="AG29:AH29"/>
    <mergeCell ref="AI29:AJ29"/>
    <mergeCell ref="B30:D30"/>
    <mergeCell ref="O30:Q30"/>
    <mergeCell ref="AE24:AF24"/>
    <mergeCell ref="AG24:AH24"/>
    <mergeCell ref="AI24:AJ24"/>
    <mergeCell ref="AE18:AJ18"/>
    <mergeCell ref="AE23:AJ23"/>
    <mergeCell ref="AE19:AF19"/>
    <mergeCell ref="B25:D25"/>
    <mergeCell ref="O25:Q25"/>
    <mergeCell ref="B26:D26"/>
    <mergeCell ref="O26:Q26"/>
    <mergeCell ref="G12:I12"/>
    <mergeCell ref="G13:I13"/>
    <mergeCell ref="G14:I14"/>
    <mergeCell ref="G15:I15"/>
    <mergeCell ref="AG19:AH19"/>
    <mergeCell ref="AI19:AJ19"/>
    <mergeCell ref="B12:D12"/>
    <mergeCell ref="B13:D13"/>
    <mergeCell ref="B14:D14"/>
    <mergeCell ref="B15:D15"/>
    <mergeCell ref="B16:D16"/>
    <mergeCell ref="B21:D21"/>
    <mergeCell ref="O21:Q21"/>
    <mergeCell ref="T15:U15"/>
    <mergeCell ref="T16:U16"/>
    <mergeCell ref="T14:U14"/>
    <mergeCell ref="V14:W14"/>
    <mergeCell ref="B20:D20"/>
    <mergeCell ref="O20:Q20"/>
    <mergeCell ref="V15:W15"/>
    <mergeCell ref="V16:W16"/>
    <mergeCell ref="T12:U12"/>
    <mergeCell ref="V12:W12"/>
    <mergeCell ref="T13:U13"/>
    <mergeCell ref="V13:W13"/>
    <mergeCell ref="N3:R3"/>
    <mergeCell ref="V3:W3"/>
    <mergeCell ref="L5:Q5"/>
    <mergeCell ref="T5:W5"/>
    <mergeCell ref="C7:E7"/>
    <mergeCell ref="T11:U11"/>
    <mergeCell ref="V11:W11"/>
    <mergeCell ref="M7:W7"/>
  </mergeCells>
  <phoneticPr fontId="15" type="noConversion"/>
  <conditionalFormatting sqref="F16:W16 A33:W41">
    <cfRule type="expression" dxfId="7" priority="9">
      <formula>$I$7&lt;5</formula>
    </cfRule>
  </conditionalFormatting>
  <conditionalFormatting sqref="G16:W16">
    <cfRule type="expression" dxfId="6" priority="8">
      <formula>$I$7&lt;5</formula>
    </cfRule>
  </conditionalFormatting>
  <conditionalFormatting sqref="B35:T41">
    <cfRule type="expression" dxfId="5" priority="7">
      <formula>$I$7&lt;5</formula>
    </cfRule>
  </conditionalFormatting>
  <conditionalFormatting sqref="F15:W15 N19:U21 N24:U26 N29:U31">
    <cfRule type="expression" dxfId="4" priority="6">
      <formula>$I$7&lt;4</formula>
    </cfRule>
  </conditionalFormatting>
  <conditionalFormatting sqref="G15:W15">
    <cfRule type="expression" dxfId="3" priority="5">
      <formula>$I$7&lt;4</formula>
    </cfRule>
  </conditionalFormatting>
  <conditionalFormatting sqref="O30:T31 O25:T26 O20:T21">
    <cfRule type="expression" dxfId="2" priority="3">
      <formula>$I$7&lt;4</formula>
    </cfRule>
  </conditionalFormatting>
  <conditionalFormatting sqref="A16:D16">
    <cfRule type="expression" dxfId="1" priority="2">
      <formula>$I$7&lt;5</formula>
    </cfRule>
  </conditionalFormatting>
  <conditionalFormatting sqref="A15:D15">
    <cfRule type="expression" dxfId="0" priority="1">
      <formula>$I$7&lt;4</formula>
    </cfRule>
  </conditionalFormatting>
  <dataValidations count="2">
    <dataValidation type="list" allowBlank="1" showInputMessage="1" showErrorMessage="1" sqref="I7" xr:uid="{F67A1EB1-F30C-48A5-9D5D-837DA96722D6}">
      <formula1>$Z$3:$Z$5</formula1>
    </dataValidation>
    <dataValidation type="list" allowBlank="1" showInputMessage="1" showErrorMessage="1" sqref="M7:W7" xr:uid="{6384C11F-EE28-41B6-80E4-98849460B5EF}">
      <formula1>$Z$11:$Z$15</formula1>
    </dataValidation>
  </dataValidations>
  <pageMargins left="0.7" right="0.7" top="0.75" bottom="0.75" header="0.3" footer="0.3"/>
  <pageSetup paperSize="9" scale="7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Poule</vt:lpstr>
      <vt:lpstr>Equipes</vt:lpstr>
      <vt:lpstr>Poule_de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B544</dc:creator>
  <cp:lastModifiedBy>B544</cp:lastModifiedBy>
  <dcterms:created xsi:type="dcterms:W3CDTF">2025-05-20T15:58:10Z</dcterms:created>
  <dcterms:modified xsi:type="dcterms:W3CDTF">2025-05-21T14:01:06Z</dcterms:modified>
</cp:coreProperties>
</file>